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xr:revisionPtr revIDLastSave="0" documentId="13_ncr:1_{C400630F-741C-48DE-8080-C478466FAFB0}" xr6:coauthVersionLast="36" xr6:coauthVersionMax="47" xr10:uidLastSave="{00000000-0000-0000-0000-000000000000}"/>
  <bookViews>
    <workbookView xWindow="17100" yWindow="345" windowWidth="19020" windowHeight="20520" xr2:uid="{00000000-000D-0000-FFFF-FFFF00000000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0" i="1" l="1"/>
  <c r="E70" i="1"/>
  <c r="D70" i="1"/>
  <c r="C70" i="1"/>
  <c r="F68" i="1"/>
  <c r="F66" i="1"/>
  <c r="F67" i="1"/>
  <c r="C69" i="1"/>
  <c r="D69" i="1"/>
  <c r="E69" i="1"/>
  <c r="B69" i="1"/>
  <c r="AB4" i="1"/>
  <c r="F38" i="1"/>
  <c r="C38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B59" i="1"/>
  <c r="B60" i="1"/>
  <c r="B61" i="1"/>
  <c r="B62" i="1"/>
  <c r="B63" i="1"/>
  <c r="B64" i="1"/>
  <c r="B65" i="1"/>
  <c r="B66" i="1"/>
  <c r="B67" i="1"/>
  <c r="B50" i="1"/>
  <c r="B55" i="1"/>
  <c r="B56" i="1"/>
  <c r="B57" i="1"/>
  <c r="B58" i="1"/>
  <c r="F37" i="1"/>
  <c r="C37" i="1"/>
  <c r="D14" i="1" l="1"/>
  <c r="B44" i="1" s="1"/>
  <c r="D15" i="1"/>
  <c r="B45" i="1" s="1"/>
  <c r="D16" i="1"/>
  <c r="B46" i="1" s="1"/>
  <c r="D17" i="1"/>
  <c r="B47" i="1" s="1"/>
  <c r="D18" i="1"/>
  <c r="B48" i="1" s="1"/>
  <c r="D19" i="1"/>
  <c r="B49" i="1" s="1"/>
  <c r="D22" i="1"/>
  <c r="B52" i="1" s="1"/>
  <c r="D23" i="1"/>
  <c r="B53" i="1" s="1"/>
  <c r="D24" i="1"/>
  <c r="B54" i="1" s="1"/>
  <c r="F35" i="1"/>
  <c r="F36" i="1"/>
  <c r="F33" i="1"/>
  <c r="F34" i="1"/>
  <c r="F31" i="1"/>
  <c r="F32" i="1"/>
  <c r="F30" i="1"/>
  <c r="F29" i="1"/>
  <c r="F28" i="1"/>
  <c r="F27" i="1"/>
  <c r="F26" i="1"/>
  <c r="F25" i="1"/>
  <c r="G24" i="1"/>
  <c r="C54" i="1" s="1"/>
  <c r="G23" i="1"/>
  <c r="C53" i="1" s="1"/>
  <c r="G22" i="1"/>
  <c r="C52" i="1" s="1"/>
  <c r="E21" i="1"/>
  <c r="G21" i="1" s="1"/>
  <c r="C51" i="1" s="1"/>
  <c r="B21" i="1"/>
  <c r="D21" i="1" s="1"/>
  <c r="B51" i="1" s="1"/>
  <c r="G20" i="1"/>
  <c r="C50" i="1" s="1"/>
  <c r="G19" i="1"/>
  <c r="C49" i="1" s="1"/>
  <c r="G18" i="1"/>
  <c r="C48" i="1" s="1"/>
  <c r="G17" i="1"/>
  <c r="C47" i="1" s="1"/>
  <c r="G16" i="1"/>
  <c r="C46" i="1" s="1"/>
  <c r="G15" i="1"/>
  <c r="C45" i="1" s="1"/>
  <c r="G14" i="1"/>
  <c r="C44" i="1" s="1"/>
  <c r="G13" i="1"/>
  <c r="C43" i="1" s="1"/>
  <c r="D13" i="1"/>
  <c r="B43" i="1" s="1"/>
  <c r="C34" i="1"/>
  <c r="C33" i="1"/>
  <c r="C35" i="1"/>
  <c r="C32" i="1"/>
  <c r="C29" i="1"/>
  <c r="C30" i="1"/>
  <c r="C28" i="1"/>
  <c r="C27" i="1"/>
  <c r="C31" i="1"/>
  <c r="C26" i="1"/>
  <c r="C25" i="1"/>
  <c r="C20" i="1"/>
  <c r="C36" i="1"/>
</calcChain>
</file>

<file path=xl/sharedStrings.xml><?xml version="1.0" encoding="utf-8"?>
<sst xmlns="http://schemas.openxmlformats.org/spreadsheetml/2006/main" count="20" uniqueCount="14">
  <si>
    <t xml:space="preserve">Табела 1: Вупен улов на риба </t>
  </si>
  <si>
    <t>Вкупен улов на риба</t>
  </si>
  <si>
    <t>Табела 2:  Вкупен улов на главните видови риба</t>
  </si>
  <si>
    <t>Улов и производство на конзумна риба</t>
  </si>
  <si>
    <t>Пастрмка</t>
  </si>
  <si>
    <t>Крап</t>
  </si>
  <si>
    <t>рибник</t>
  </si>
  <si>
    <t>отворено</t>
  </si>
  <si>
    <t>вкупно</t>
  </si>
  <si>
    <t>Табела 3:  Вкупен улов на риба, по видови риба</t>
  </si>
  <si>
    <t>Сом</t>
  </si>
  <si>
    <t>Други риби</t>
  </si>
  <si>
    <t>просек</t>
  </si>
  <si>
    <r>
      <t>Извор на податоци:</t>
    </r>
    <r>
      <rPr>
        <b/>
        <sz val="12"/>
        <color rgb="FF0070C0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</rPr>
      <t>Државен завод за статистика</t>
    </r>
    <r>
      <rPr>
        <b/>
        <sz val="16"/>
        <color rgb="FF0070C0"/>
        <rFont val="Calibri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</si>
</sst>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1"/>
      <name val="Calibri"/>
      <family val="2"/>
      <charset val="204"/>
    </font>
    <font>
      <sz val="12"/>
      <name val="Arial"/>
      <family val="2"/>
    </font>
    <font>
      <b/>
      <sz val="11"/>
      <color theme="1"/>
      <name val="Calibri"/>
      <family val="2"/>
      <charset val="204"/>
    </font>
    <font>
      <b/>
      <sz val="12"/>
      <color rgb="FF0070C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6"/>
      <color rgb="FF0070C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9" fillId="0" borderId="0" applyFont="0" applyFill="0" applyBorder="0" applyAlignment="0" applyProtection="0"/>
    <xf numFmtId="0" fontId="10" fillId="0" borderId="0"/>
    <xf numFmtId="0" fontId="11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1" fontId="4" fillId="0" borderId="0" xfId="0" applyNumberFormat="1" applyFont="1"/>
    <xf numFmtId="1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1" fontId="4" fillId="0" borderId="1" xfId="0" applyNumberFormat="1" applyFont="1" applyBorder="1"/>
    <xf numFmtId="2" fontId="0" fillId="0" borderId="0" xfId="0" applyNumberFormat="1"/>
    <xf numFmtId="0" fontId="2" fillId="0" borderId="1" xfId="0" applyFont="1" applyBorder="1" applyAlignment="1">
      <alignment horizontal="right"/>
    </xf>
    <xf numFmtId="9" fontId="0" fillId="0" borderId="0" xfId="1" applyFont="1"/>
    <xf numFmtId="0" fontId="12" fillId="0" borderId="0" xfId="0" applyFont="1"/>
    <xf numFmtId="2" fontId="0" fillId="0" borderId="0" xfId="1" applyNumberFormat="1" applyFont="1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left" vertical="center"/>
    </xf>
  </cellXfs>
  <cellStyles count="4">
    <cellStyle name="Normal" xfId="0" builtinId="0"/>
    <cellStyle name="Normal 2" xfId="2" xr:uid="{00000000-0005-0000-0000-000001000000}"/>
    <cellStyle name="Percent" xfId="1" builtinId="5"/>
    <cellStyle name="Standard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950703475527796E-2"/>
          <c:y val="3.3941536172137472E-2"/>
          <c:w val="0.9048361934477378"/>
          <c:h val="0.88947300133525553"/>
        </c:manualLayout>
      </c:layout>
      <c:lineChart>
        <c:grouping val="standar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Вкупен улов на риба</c:v>
                </c:pt>
              </c:strCache>
            </c:strRef>
          </c:tx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Sheet1!$B$3:$AA$3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Sheet1!$B$4:$AA$4</c:f>
              <c:numCache>
                <c:formatCode>General</c:formatCode>
                <c:ptCount val="26"/>
                <c:pt idx="0">
                  <c:v>1488</c:v>
                </c:pt>
                <c:pt idx="1">
                  <c:v>1477</c:v>
                </c:pt>
                <c:pt idx="2">
                  <c:v>1009</c:v>
                </c:pt>
                <c:pt idx="3">
                  <c:v>1388</c:v>
                </c:pt>
                <c:pt idx="4">
                  <c:v>1804</c:v>
                </c:pt>
                <c:pt idx="5">
                  <c:v>1834</c:v>
                </c:pt>
                <c:pt idx="6">
                  <c:v>1135</c:v>
                </c:pt>
                <c:pt idx="7">
                  <c:v>1238</c:v>
                </c:pt>
                <c:pt idx="8">
                  <c:v>1486</c:v>
                </c:pt>
                <c:pt idx="9">
                  <c:v>1271</c:v>
                </c:pt>
                <c:pt idx="10">
                  <c:v>868</c:v>
                </c:pt>
                <c:pt idx="11">
                  <c:v>813</c:v>
                </c:pt>
                <c:pt idx="12">
                  <c:v>1109</c:v>
                </c:pt>
                <c:pt idx="13">
                  <c:v>1331</c:v>
                </c:pt>
                <c:pt idx="14">
                  <c:v>1658</c:v>
                </c:pt>
                <c:pt idx="15">
                  <c:v>1664</c:v>
                </c:pt>
                <c:pt idx="16">
                  <c:v>1523</c:v>
                </c:pt>
                <c:pt idx="17">
                  <c:v>1461</c:v>
                </c:pt>
                <c:pt idx="18">
                  <c:v>1461</c:v>
                </c:pt>
                <c:pt idx="19">
                  <c:v>1496</c:v>
                </c:pt>
                <c:pt idx="20">
                  <c:v>1333</c:v>
                </c:pt>
                <c:pt idx="21">
                  <c:v>1292</c:v>
                </c:pt>
                <c:pt idx="22">
                  <c:v>1595</c:v>
                </c:pt>
                <c:pt idx="23">
                  <c:v>1504</c:v>
                </c:pt>
                <c:pt idx="24">
                  <c:v>2291</c:v>
                </c:pt>
                <c:pt idx="25">
                  <c:v>2085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DC-E546-AF82-A3C237E5481B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1930964112"/>
        <c:axId val="-1930961392"/>
      </c:lineChart>
      <c:catAx>
        <c:axId val="-193096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961392"/>
        <c:crosses val="autoZero"/>
        <c:auto val="1"/>
        <c:lblAlgn val="ctr"/>
        <c:lblOffset val="100"/>
        <c:noMultiLvlLbl val="0"/>
      </c:catAx>
      <c:valAx>
        <c:axId val="-1930961392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тони</a:t>
                </a:r>
              </a:p>
            </c:rich>
          </c:tx>
          <c:layout>
            <c:manualLayout>
              <c:xMode val="edge"/>
              <c:yMode val="edge"/>
              <c:x val="1.0370370571991262E-2"/>
              <c:y val="0.432981943118162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96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727548550721897E-2"/>
          <c:y val="2.7923344575125603E-2"/>
          <c:w val="0.90370654035290965"/>
          <c:h val="0.80387050069284727"/>
        </c:manualLayout>
      </c:layout>
      <c:lineChart>
        <c:grouping val="standard"/>
        <c:varyColors val="0"/>
        <c:ser>
          <c:idx val="0"/>
          <c:order val="0"/>
          <c:tx>
            <c:strRef>
              <c:f>Sheet1!$B$11:$B$12</c:f>
              <c:strCache>
                <c:ptCount val="2"/>
                <c:pt idx="0">
                  <c:v>Пастрмка</c:v>
                </c:pt>
                <c:pt idx="1">
                  <c:v>рибник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Sheet1!$A$13:$A$38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Sheet1!$B$13:$B$38</c:f>
              <c:numCache>
                <c:formatCode>General</c:formatCode>
                <c:ptCount val="26"/>
                <c:pt idx="0">
                  <c:v>420</c:v>
                </c:pt>
                <c:pt idx="1">
                  <c:v>450</c:v>
                </c:pt>
                <c:pt idx="2">
                  <c:v>399</c:v>
                </c:pt>
                <c:pt idx="3">
                  <c:v>324</c:v>
                </c:pt>
                <c:pt idx="4">
                  <c:v>788</c:v>
                </c:pt>
                <c:pt idx="5">
                  <c:v>720</c:v>
                </c:pt>
                <c:pt idx="6">
                  <c:v>519</c:v>
                </c:pt>
                <c:pt idx="7">
                  <c:v>560</c:v>
                </c:pt>
                <c:pt idx="8" formatCode="0">
                  <c:v>672</c:v>
                </c:pt>
                <c:pt idx="9" formatCode="0">
                  <c:v>711</c:v>
                </c:pt>
                <c:pt idx="10">
                  <c:v>471</c:v>
                </c:pt>
                <c:pt idx="11">
                  <c:v>377</c:v>
                </c:pt>
                <c:pt idx="12">
                  <c:v>728</c:v>
                </c:pt>
                <c:pt idx="13">
                  <c:v>874</c:v>
                </c:pt>
                <c:pt idx="14">
                  <c:v>1101</c:v>
                </c:pt>
                <c:pt idx="15">
                  <c:v>1188</c:v>
                </c:pt>
                <c:pt idx="16">
                  <c:v>1069</c:v>
                </c:pt>
                <c:pt idx="17">
                  <c:v>1036</c:v>
                </c:pt>
                <c:pt idx="18">
                  <c:v>1036</c:v>
                </c:pt>
                <c:pt idx="19">
                  <c:v>956</c:v>
                </c:pt>
                <c:pt idx="20">
                  <c:v>738</c:v>
                </c:pt>
                <c:pt idx="21">
                  <c:v>769</c:v>
                </c:pt>
                <c:pt idx="22">
                  <c:v>1268</c:v>
                </c:pt>
                <c:pt idx="23">
                  <c:v>1087</c:v>
                </c:pt>
                <c:pt idx="24">
                  <c:v>1565</c:v>
                </c:pt>
                <c:pt idx="25">
                  <c:v>1353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CA-7149-8197-4C63719B9FC0}"/>
            </c:ext>
          </c:extLst>
        </c:ser>
        <c:ser>
          <c:idx val="1"/>
          <c:order val="1"/>
          <c:tx>
            <c:strRef>
              <c:f>Sheet1!$C$11:$C$12</c:f>
              <c:strCache>
                <c:ptCount val="2"/>
                <c:pt idx="0">
                  <c:v>Пастрмка</c:v>
                </c:pt>
                <c:pt idx="1">
                  <c:v>отворено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Sheet1!$A$13:$A$38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Sheet1!$C$13:$C$38</c:f>
              <c:numCache>
                <c:formatCode>General</c:formatCode>
                <c:ptCount val="26"/>
                <c:pt idx="0">
                  <c:v>30</c:v>
                </c:pt>
                <c:pt idx="1">
                  <c:v>4</c:v>
                </c:pt>
                <c:pt idx="2">
                  <c:v>30</c:v>
                </c:pt>
                <c:pt idx="3">
                  <c:v>129</c:v>
                </c:pt>
                <c:pt idx="4">
                  <c:v>44</c:v>
                </c:pt>
                <c:pt idx="5">
                  <c:v>116</c:v>
                </c:pt>
                <c:pt idx="6">
                  <c:v>342</c:v>
                </c:pt>
                <c:pt idx="7">
                  <c:v>138</c:v>
                </c:pt>
                <c:pt idx="8">
                  <c:v>208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30</c:v>
                </c:pt>
                <c:pt idx="13">
                  <c:v>36</c:v>
                </c:pt>
                <c:pt idx="14">
                  <c:v>46</c:v>
                </c:pt>
                <c:pt idx="15">
                  <c:v>50</c:v>
                </c:pt>
                <c:pt idx="16">
                  <c:v>45</c:v>
                </c:pt>
                <c:pt idx="17">
                  <c:v>44</c:v>
                </c:pt>
                <c:pt idx="18">
                  <c:v>44</c:v>
                </c:pt>
                <c:pt idx="19">
                  <c:v>112</c:v>
                </c:pt>
                <c:pt idx="20">
                  <c:v>106</c:v>
                </c:pt>
                <c:pt idx="21">
                  <c:v>204</c:v>
                </c:pt>
                <c:pt idx="22">
                  <c:v>1</c:v>
                </c:pt>
                <c:pt idx="23">
                  <c:v>34</c:v>
                </c:pt>
                <c:pt idx="24">
                  <c:v>34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CA-7149-8197-4C63719B9FC0}"/>
            </c:ext>
          </c:extLst>
        </c:ser>
        <c:ser>
          <c:idx val="3"/>
          <c:order val="3"/>
          <c:tx>
            <c:strRef>
              <c:f>Sheet1!$E$11:$E$12</c:f>
              <c:strCache>
                <c:ptCount val="2"/>
                <c:pt idx="0">
                  <c:v>Крап</c:v>
                </c:pt>
                <c:pt idx="1">
                  <c:v>рибник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Sheet1!$A$13:$A$38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Sheet1!$E$13:$E$38</c:f>
              <c:numCache>
                <c:formatCode>General</c:formatCode>
                <c:ptCount val="26"/>
                <c:pt idx="0">
                  <c:v>140</c:v>
                </c:pt>
                <c:pt idx="1">
                  <c:v>145</c:v>
                </c:pt>
                <c:pt idx="2">
                  <c:v>112</c:v>
                </c:pt>
                <c:pt idx="3">
                  <c:v>378</c:v>
                </c:pt>
                <c:pt idx="4">
                  <c:v>212</c:v>
                </c:pt>
                <c:pt idx="5">
                  <c:v>262</c:v>
                </c:pt>
                <c:pt idx="6">
                  <c:v>158</c:v>
                </c:pt>
                <c:pt idx="7">
                  <c:v>145</c:v>
                </c:pt>
                <c:pt idx="8" formatCode="0">
                  <c:v>174</c:v>
                </c:pt>
                <c:pt idx="9">
                  <c:v>248</c:v>
                </c:pt>
                <c:pt idx="10">
                  <c:v>316</c:v>
                </c:pt>
                <c:pt idx="11">
                  <c:v>150</c:v>
                </c:pt>
                <c:pt idx="12">
                  <c:v>204</c:v>
                </c:pt>
                <c:pt idx="13">
                  <c:v>222</c:v>
                </c:pt>
                <c:pt idx="14">
                  <c:v>307</c:v>
                </c:pt>
                <c:pt idx="15">
                  <c:v>178</c:v>
                </c:pt>
                <c:pt idx="16">
                  <c:v>183</c:v>
                </c:pt>
                <c:pt idx="17">
                  <c:v>176</c:v>
                </c:pt>
                <c:pt idx="18">
                  <c:v>176</c:v>
                </c:pt>
                <c:pt idx="19">
                  <c:v>173</c:v>
                </c:pt>
                <c:pt idx="20">
                  <c:v>219</c:v>
                </c:pt>
                <c:pt idx="21">
                  <c:v>216</c:v>
                </c:pt>
                <c:pt idx="22">
                  <c:v>240</c:v>
                </c:pt>
                <c:pt idx="23">
                  <c:v>237</c:v>
                </c:pt>
                <c:pt idx="24">
                  <c:v>351</c:v>
                </c:pt>
                <c:pt idx="25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CA-7149-8197-4C63719B9FC0}"/>
            </c:ext>
          </c:extLst>
        </c:ser>
        <c:ser>
          <c:idx val="4"/>
          <c:order val="4"/>
          <c:tx>
            <c:strRef>
              <c:f>Sheet1!$F$11:$F$12</c:f>
              <c:strCache>
                <c:ptCount val="2"/>
                <c:pt idx="0">
                  <c:v>Крап</c:v>
                </c:pt>
                <c:pt idx="1">
                  <c:v>отворено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Sheet1!$A$13:$A$38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Sheet1!$F$13:$F$38</c:f>
              <c:numCache>
                <c:formatCode>General</c:formatCode>
                <c:ptCount val="26"/>
                <c:pt idx="0">
                  <c:v>280</c:v>
                </c:pt>
                <c:pt idx="1">
                  <c:v>243</c:v>
                </c:pt>
                <c:pt idx="2">
                  <c:v>204</c:v>
                </c:pt>
                <c:pt idx="3">
                  <c:v>16</c:v>
                </c:pt>
                <c:pt idx="4">
                  <c:v>3</c:v>
                </c:pt>
                <c:pt idx="5">
                  <c:v>1</c:v>
                </c:pt>
                <c:pt idx="6">
                  <c:v>54</c:v>
                </c:pt>
                <c:pt idx="7">
                  <c:v>130</c:v>
                </c:pt>
                <c:pt idx="8">
                  <c:v>106</c:v>
                </c:pt>
                <c:pt idx="9">
                  <c:v>59</c:v>
                </c:pt>
                <c:pt idx="10">
                  <c:v>19</c:v>
                </c:pt>
                <c:pt idx="11">
                  <c:v>17</c:v>
                </c:pt>
                <c:pt idx="12">
                  <c:v>2</c:v>
                </c:pt>
                <c:pt idx="13">
                  <c:v>25</c:v>
                </c:pt>
                <c:pt idx="14">
                  <c:v>33</c:v>
                </c:pt>
                <c:pt idx="15">
                  <c:v>19</c:v>
                </c:pt>
                <c:pt idx="16">
                  <c:v>19</c:v>
                </c:pt>
                <c:pt idx="17">
                  <c:v>18</c:v>
                </c:pt>
                <c:pt idx="18">
                  <c:v>18</c:v>
                </c:pt>
                <c:pt idx="19">
                  <c:v>20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CA-7149-8197-4C63719B9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30955952"/>
        <c:axId val="-193096356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Sheet1!$D$11:$D$12</c15:sqref>
                        </c15:formulaRef>
                      </c:ext>
                    </c:extLst>
                    <c:strCache>
                      <c:ptCount val="2"/>
                      <c:pt idx="0">
                        <c:v>Пастрмка</c:v>
                      </c:pt>
                      <c:pt idx="1">
                        <c:v>вкупно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Sheet1!$A$13:$A$38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1995</c:v>
                      </c:pt>
                      <c:pt idx="1">
                        <c:v>1996</c:v>
                      </c:pt>
                      <c:pt idx="2">
                        <c:v>1997</c:v>
                      </c:pt>
                      <c:pt idx="3">
                        <c:v>1998</c:v>
                      </c:pt>
                      <c:pt idx="4">
                        <c:v>1999</c:v>
                      </c:pt>
                      <c:pt idx="5">
                        <c:v>2000</c:v>
                      </c:pt>
                      <c:pt idx="6">
                        <c:v>2001</c:v>
                      </c:pt>
                      <c:pt idx="7">
                        <c:v>2002</c:v>
                      </c:pt>
                      <c:pt idx="8">
                        <c:v>2003</c:v>
                      </c:pt>
                      <c:pt idx="9">
                        <c:v>2004</c:v>
                      </c:pt>
                      <c:pt idx="10">
                        <c:v>2005</c:v>
                      </c:pt>
                      <c:pt idx="11">
                        <c:v>2006</c:v>
                      </c:pt>
                      <c:pt idx="12">
                        <c:v>2007</c:v>
                      </c:pt>
                      <c:pt idx="13">
                        <c:v>2008</c:v>
                      </c:pt>
                      <c:pt idx="14">
                        <c:v>2009</c:v>
                      </c:pt>
                      <c:pt idx="15">
                        <c:v>2010</c:v>
                      </c:pt>
                      <c:pt idx="16">
                        <c:v>2011</c:v>
                      </c:pt>
                      <c:pt idx="17">
                        <c:v>2012</c:v>
                      </c:pt>
                      <c:pt idx="18">
                        <c:v>2013</c:v>
                      </c:pt>
                      <c:pt idx="19">
                        <c:v>2014</c:v>
                      </c:pt>
                      <c:pt idx="20">
                        <c:v>2015</c:v>
                      </c:pt>
                      <c:pt idx="21">
                        <c:v>2016</c:v>
                      </c:pt>
                      <c:pt idx="22">
                        <c:v>2017</c:v>
                      </c:pt>
                      <c:pt idx="23">
                        <c:v>2018</c:v>
                      </c:pt>
                      <c:pt idx="24">
                        <c:v>2019</c:v>
                      </c:pt>
                      <c:pt idx="25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Sheet1!$D$13:$D$38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450</c:v>
                      </c:pt>
                      <c:pt idx="1">
                        <c:v>454</c:v>
                      </c:pt>
                      <c:pt idx="2">
                        <c:v>429</c:v>
                      </c:pt>
                      <c:pt idx="3">
                        <c:v>453</c:v>
                      </c:pt>
                      <c:pt idx="4">
                        <c:v>832</c:v>
                      </c:pt>
                      <c:pt idx="5">
                        <c:v>836</c:v>
                      </c:pt>
                      <c:pt idx="6">
                        <c:v>861</c:v>
                      </c:pt>
                      <c:pt idx="7">
                        <c:v>698</c:v>
                      </c:pt>
                      <c:pt idx="8">
                        <c:v>880</c:v>
                      </c:pt>
                      <c:pt idx="9">
                        <c:v>712</c:v>
                      </c:pt>
                      <c:pt idx="10">
                        <c:v>472</c:v>
                      </c:pt>
                      <c:pt idx="11">
                        <c:v>378</c:v>
                      </c:pt>
                      <c:pt idx="12">
                        <c:v>758</c:v>
                      </c:pt>
                      <c:pt idx="13">
                        <c:v>910</c:v>
                      </c:pt>
                      <c:pt idx="14">
                        <c:v>1147</c:v>
                      </c:pt>
                      <c:pt idx="15">
                        <c:v>1238</c:v>
                      </c:pt>
                      <c:pt idx="16">
                        <c:v>1114</c:v>
                      </c:pt>
                      <c:pt idx="17">
                        <c:v>1080</c:v>
                      </c:pt>
                      <c:pt idx="18">
                        <c:v>1080</c:v>
                      </c:pt>
                      <c:pt idx="19">
                        <c:v>1068</c:v>
                      </c:pt>
                      <c:pt idx="20">
                        <c:v>844</c:v>
                      </c:pt>
                      <c:pt idx="21">
                        <c:v>973</c:v>
                      </c:pt>
                      <c:pt idx="22">
                        <c:v>1269</c:v>
                      </c:pt>
                      <c:pt idx="23">
                        <c:v>1121</c:v>
                      </c:pt>
                      <c:pt idx="24">
                        <c:v>1599</c:v>
                      </c:pt>
                      <c:pt idx="25">
                        <c:v>1399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16CA-7149-8197-4C63719B9FC0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Sheet1!$G$11:$G$12</c15:sqref>
                        </c15:formulaRef>
                      </c:ext>
                    </c:extLst>
                    <c:strCache>
                      <c:ptCount val="2"/>
                      <c:pt idx="0">
                        <c:v>Крап</c:v>
                      </c:pt>
                      <c:pt idx="1">
                        <c:v>вкупно</c:v>
                      </c:pt>
                    </c:strCache>
                  </c:strRef>
                </c:tx>
                <c:spPr>
                  <a:ln w="34925" cap="rnd">
                    <a:solidFill>
                      <a:schemeClr val="accent6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Sheet1!$A$13:$A$38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1995</c:v>
                      </c:pt>
                      <c:pt idx="1">
                        <c:v>1996</c:v>
                      </c:pt>
                      <c:pt idx="2">
                        <c:v>1997</c:v>
                      </c:pt>
                      <c:pt idx="3">
                        <c:v>1998</c:v>
                      </c:pt>
                      <c:pt idx="4">
                        <c:v>1999</c:v>
                      </c:pt>
                      <c:pt idx="5">
                        <c:v>2000</c:v>
                      </c:pt>
                      <c:pt idx="6">
                        <c:v>2001</c:v>
                      </c:pt>
                      <c:pt idx="7">
                        <c:v>2002</c:v>
                      </c:pt>
                      <c:pt idx="8">
                        <c:v>2003</c:v>
                      </c:pt>
                      <c:pt idx="9">
                        <c:v>2004</c:v>
                      </c:pt>
                      <c:pt idx="10">
                        <c:v>2005</c:v>
                      </c:pt>
                      <c:pt idx="11">
                        <c:v>2006</c:v>
                      </c:pt>
                      <c:pt idx="12">
                        <c:v>2007</c:v>
                      </c:pt>
                      <c:pt idx="13">
                        <c:v>2008</c:v>
                      </c:pt>
                      <c:pt idx="14">
                        <c:v>2009</c:v>
                      </c:pt>
                      <c:pt idx="15">
                        <c:v>2010</c:v>
                      </c:pt>
                      <c:pt idx="16">
                        <c:v>2011</c:v>
                      </c:pt>
                      <c:pt idx="17">
                        <c:v>2012</c:v>
                      </c:pt>
                      <c:pt idx="18">
                        <c:v>2013</c:v>
                      </c:pt>
                      <c:pt idx="19">
                        <c:v>2014</c:v>
                      </c:pt>
                      <c:pt idx="20">
                        <c:v>2015</c:v>
                      </c:pt>
                      <c:pt idx="21">
                        <c:v>2016</c:v>
                      </c:pt>
                      <c:pt idx="22">
                        <c:v>2017</c:v>
                      </c:pt>
                      <c:pt idx="23">
                        <c:v>2018</c:v>
                      </c:pt>
                      <c:pt idx="24">
                        <c:v>2019</c:v>
                      </c:pt>
                      <c:pt idx="25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Sheet1!$G$13:$G$38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420</c:v>
                      </c:pt>
                      <c:pt idx="1">
                        <c:v>388</c:v>
                      </c:pt>
                      <c:pt idx="2">
                        <c:v>316</c:v>
                      </c:pt>
                      <c:pt idx="3">
                        <c:v>394</c:v>
                      </c:pt>
                      <c:pt idx="4">
                        <c:v>215</c:v>
                      </c:pt>
                      <c:pt idx="5">
                        <c:v>263</c:v>
                      </c:pt>
                      <c:pt idx="6">
                        <c:v>212</c:v>
                      </c:pt>
                      <c:pt idx="7">
                        <c:v>275</c:v>
                      </c:pt>
                      <c:pt idx="8">
                        <c:v>280</c:v>
                      </c:pt>
                      <c:pt idx="9">
                        <c:v>307</c:v>
                      </c:pt>
                      <c:pt idx="10">
                        <c:v>335</c:v>
                      </c:pt>
                      <c:pt idx="11">
                        <c:v>167</c:v>
                      </c:pt>
                      <c:pt idx="12">
                        <c:v>206</c:v>
                      </c:pt>
                      <c:pt idx="13">
                        <c:v>247</c:v>
                      </c:pt>
                      <c:pt idx="14">
                        <c:v>340</c:v>
                      </c:pt>
                      <c:pt idx="15">
                        <c:v>197</c:v>
                      </c:pt>
                      <c:pt idx="16">
                        <c:v>202</c:v>
                      </c:pt>
                      <c:pt idx="17">
                        <c:v>194</c:v>
                      </c:pt>
                      <c:pt idx="18">
                        <c:v>194</c:v>
                      </c:pt>
                      <c:pt idx="19">
                        <c:v>193</c:v>
                      </c:pt>
                      <c:pt idx="20">
                        <c:v>221</c:v>
                      </c:pt>
                      <c:pt idx="21">
                        <c:v>220</c:v>
                      </c:pt>
                      <c:pt idx="22">
                        <c:v>242</c:v>
                      </c:pt>
                      <c:pt idx="23">
                        <c:v>241</c:v>
                      </c:pt>
                      <c:pt idx="24">
                        <c:v>355</c:v>
                      </c:pt>
                      <c:pt idx="25">
                        <c:v>260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6CA-7149-8197-4C63719B9FC0}"/>
                  </c:ext>
                </c:extLst>
              </c15:ser>
            </c15:filteredLineSeries>
          </c:ext>
        </c:extLst>
      </c:lineChart>
      <c:catAx>
        <c:axId val="-193095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963568"/>
        <c:crosses val="autoZero"/>
        <c:auto val="1"/>
        <c:lblAlgn val="ctr"/>
        <c:lblOffset val="100"/>
        <c:noMultiLvlLbl val="0"/>
      </c:catAx>
      <c:valAx>
        <c:axId val="-193096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тони</a:t>
                </a:r>
              </a:p>
            </c:rich>
          </c:tx>
          <c:layout>
            <c:manualLayout>
              <c:xMode val="edge"/>
              <c:yMode val="edge"/>
              <c:x val="1.0606059024388716E-2"/>
              <c:y val="0.43839360014873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95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99387473497751E-2"/>
          <c:y val="2.7105281571822595E-2"/>
          <c:w val="0.93297813740115187"/>
          <c:h val="0.83264962563066269"/>
        </c:manualLayout>
      </c:layout>
      <c:lineChart>
        <c:grouping val="standard"/>
        <c:varyColors val="0"/>
        <c:ser>
          <c:idx val="0"/>
          <c:order val="0"/>
          <c:tx>
            <c:strRef>
              <c:f>Sheet1!$B$42</c:f>
              <c:strCache>
                <c:ptCount val="1"/>
                <c:pt idx="0">
                  <c:v>Пастрмка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Sheet1!$A$43:$A$68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Sheet1!$B$43:$B$68</c:f>
              <c:numCache>
                <c:formatCode>General</c:formatCode>
                <c:ptCount val="26"/>
                <c:pt idx="0">
                  <c:v>450</c:v>
                </c:pt>
                <c:pt idx="1">
                  <c:v>454</c:v>
                </c:pt>
                <c:pt idx="2">
                  <c:v>429</c:v>
                </c:pt>
                <c:pt idx="3">
                  <c:v>453</c:v>
                </c:pt>
                <c:pt idx="4">
                  <c:v>832</c:v>
                </c:pt>
                <c:pt idx="5">
                  <c:v>836</c:v>
                </c:pt>
                <c:pt idx="6">
                  <c:v>861</c:v>
                </c:pt>
                <c:pt idx="7">
                  <c:v>698</c:v>
                </c:pt>
                <c:pt idx="8">
                  <c:v>880</c:v>
                </c:pt>
                <c:pt idx="9">
                  <c:v>712</c:v>
                </c:pt>
                <c:pt idx="10">
                  <c:v>472</c:v>
                </c:pt>
                <c:pt idx="11">
                  <c:v>378</c:v>
                </c:pt>
                <c:pt idx="12">
                  <c:v>758</c:v>
                </c:pt>
                <c:pt idx="13">
                  <c:v>910</c:v>
                </c:pt>
                <c:pt idx="14">
                  <c:v>1147</c:v>
                </c:pt>
                <c:pt idx="15">
                  <c:v>1238</c:v>
                </c:pt>
                <c:pt idx="16">
                  <c:v>1114</c:v>
                </c:pt>
                <c:pt idx="17">
                  <c:v>1080</c:v>
                </c:pt>
                <c:pt idx="18">
                  <c:v>1080</c:v>
                </c:pt>
                <c:pt idx="19">
                  <c:v>1068</c:v>
                </c:pt>
                <c:pt idx="20">
                  <c:v>844</c:v>
                </c:pt>
                <c:pt idx="21">
                  <c:v>973</c:v>
                </c:pt>
                <c:pt idx="22">
                  <c:v>1269</c:v>
                </c:pt>
                <c:pt idx="23">
                  <c:v>1121</c:v>
                </c:pt>
                <c:pt idx="24">
                  <c:v>1599</c:v>
                </c:pt>
                <c:pt idx="25">
                  <c:v>1399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52-704D-BCE0-E68E42C022E4}"/>
            </c:ext>
          </c:extLst>
        </c:ser>
        <c:ser>
          <c:idx val="1"/>
          <c:order val="1"/>
          <c:tx>
            <c:strRef>
              <c:f>Sheet1!$C$42</c:f>
              <c:strCache>
                <c:ptCount val="1"/>
                <c:pt idx="0">
                  <c:v>Крап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Sheet1!$A$43:$A$68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Sheet1!$C$43:$C$68</c:f>
              <c:numCache>
                <c:formatCode>General</c:formatCode>
                <c:ptCount val="26"/>
                <c:pt idx="0">
                  <c:v>420</c:v>
                </c:pt>
                <c:pt idx="1">
                  <c:v>388</c:v>
                </c:pt>
                <c:pt idx="2">
                  <c:v>316</c:v>
                </c:pt>
                <c:pt idx="3">
                  <c:v>394</c:v>
                </c:pt>
                <c:pt idx="4">
                  <c:v>215</c:v>
                </c:pt>
                <c:pt idx="5">
                  <c:v>263</c:v>
                </c:pt>
                <c:pt idx="6">
                  <c:v>212</c:v>
                </c:pt>
                <c:pt idx="7">
                  <c:v>275</c:v>
                </c:pt>
                <c:pt idx="8">
                  <c:v>280</c:v>
                </c:pt>
                <c:pt idx="9">
                  <c:v>307</c:v>
                </c:pt>
                <c:pt idx="10">
                  <c:v>335</c:v>
                </c:pt>
                <c:pt idx="11">
                  <c:v>167</c:v>
                </c:pt>
                <c:pt idx="12">
                  <c:v>206</c:v>
                </c:pt>
                <c:pt idx="13">
                  <c:v>247</c:v>
                </c:pt>
                <c:pt idx="14">
                  <c:v>340</c:v>
                </c:pt>
                <c:pt idx="15">
                  <c:v>197</c:v>
                </c:pt>
                <c:pt idx="16">
                  <c:v>202</c:v>
                </c:pt>
                <c:pt idx="17">
                  <c:v>194</c:v>
                </c:pt>
                <c:pt idx="18">
                  <c:v>194</c:v>
                </c:pt>
                <c:pt idx="19">
                  <c:v>193</c:v>
                </c:pt>
                <c:pt idx="20">
                  <c:v>221</c:v>
                </c:pt>
                <c:pt idx="21">
                  <c:v>220</c:v>
                </c:pt>
                <c:pt idx="22">
                  <c:v>242</c:v>
                </c:pt>
                <c:pt idx="23">
                  <c:v>241</c:v>
                </c:pt>
                <c:pt idx="24">
                  <c:v>355</c:v>
                </c:pt>
                <c:pt idx="25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52-704D-BCE0-E68E42C022E4}"/>
            </c:ext>
          </c:extLst>
        </c:ser>
        <c:ser>
          <c:idx val="2"/>
          <c:order val="2"/>
          <c:tx>
            <c:strRef>
              <c:f>Sheet1!$D$42</c:f>
              <c:strCache>
                <c:ptCount val="1"/>
                <c:pt idx="0">
                  <c:v>Сом</c:v>
                </c:pt>
              </c:strCache>
            </c:strRef>
          </c:tx>
          <c:spPr>
            <a:ln w="34925" cap="rnd">
              <a:solidFill>
                <a:schemeClr val="accent6">
                  <a:lumMod val="75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Sheet1!$A$43:$A$68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Sheet1!$D$43:$D$68</c:f>
              <c:numCache>
                <c:formatCode>0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15</c:v>
                </c:pt>
                <c:pt idx="10">
                  <c:v>2</c:v>
                </c:pt>
                <c:pt idx="11">
                  <c:v>4</c:v>
                </c:pt>
                <c:pt idx="12">
                  <c:v>21</c:v>
                </c:pt>
                <c:pt idx="13">
                  <c:v>25</c:v>
                </c:pt>
                <c:pt idx="14">
                  <c:v>31</c:v>
                </c:pt>
                <c:pt idx="15" formatCode="General">
                  <c:v>41</c:v>
                </c:pt>
                <c:pt idx="16" formatCode="General">
                  <c:v>40</c:v>
                </c:pt>
                <c:pt idx="17" formatCode="General">
                  <c:v>38</c:v>
                </c:pt>
                <c:pt idx="18" formatCode="General">
                  <c:v>38</c:v>
                </c:pt>
                <c:pt idx="19" formatCode="General">
                  <c:v>45</c:v>
                </c:pt>
                <c:pt idx="20" formatCode="General">
                  <c:v>49</c:v>
                </c:pt>
                <c:pt idx="21" formatCode="General">
                  <c:v>42</c:v>
                </c:pt>
                <c:pt idx="22" formatCode="General">
                  <c:v>33</c:v>
                </c:pt>
                <c:pt idx="23" formatCode="General">
                  <c:v>19</c:v>
                </c:pt>
                <c:pt idx="24" formatCode="General">
                  <c:v>224</c:v>
                </c:pt>
                <c:pt idx="25" formatCode="General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52-704D-BCE0-E68E42C022E4}"/>
            </c:ext>
          </c:extLst>
        </c:ser>
        <c:ser>
          <c:idx val="3"/>
          <c:order val="3"/>
          <c:tx>
            <c:strRef>
              <c:f>Sheet1!$E$42</c:f>
              <c:strCache>
                <c:ptCount val="1"/>
                <c:pt idx="0">
                  <c:v>Други риби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Sheet1!$A$43:$A$68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Sheet1!$E$43:$E$68</c:f>
              <c:numCache>
                <c:formatCode>0</c:formatCode>
                <c:ptCount val="26"/>
                <c:pt idx="0">
                  <c:v>612</c:v>
                </c:pt>
                <c:pt idx="1">
                  <c:v>632</c:v>
                </c:pt>
                <c:pt idx="2">
                  <c:v>262</c:v>
                </c:pt>
                <c:pt idx="3">
                  <c:v>538</c:v>
                </c:pt>
                <c:pt idx="4">
                  <c:v>754</c:v>
                </c:pt>
                <c:pt idx="5">
                  <c:v>732</c:v>
                </c:pt>
                <c:pt idx="6">
                  <c:v>59</c:v>
                </c:pt>
                <c:pt idx="7">
                  <c:v>261</c:v>
                </c:pt>
                <c:pt idx="8">
                  <c:v>321</c:v>
                </c:pt>
                <c:pt idx="9">
                  <c:v>237</c:v>
                </c:pt>
                <c:pt idx="10">
                  <c:v>59</c:v>
                </c:pt>
                <c:pt idx="11">
                  <c:v>264</c:v>
                </c:pt>
                <c:pt idx="12">
                  <c:v>124</c:v>
                </c:pt>
                <c:pt idx="13">
                  <c:v>149</c:v>
                </c:pt>
                <c:pt idx="14">
                  <c:v>140</c:v>
                </c:pt>
                <c:pt idx="15" formatCode="General">
                  <c:v>188</c:v>
                </c:pt>
                <c:pt idx="16" formatCode="General">
                  <c:v>167</c:v>
                </c:pt>
                <c:pt idx="17" formatCode="General">
                  <c:v>149</c:v>
                </c:pt>
                <c:pt idx="18" formatCode="General">
                  <c:v>149</c:v>
                </c:pt>
                <c:pt idx="19" formatCode="General">
                  <c:v>190</c:v>
                </c:pt>
                <c:pt idx="20" formatCode="General">
                  <c:v>219</c:v>
                </c:pt>
                <c:pt idx="21" formatCode="General">
                  <c:v>57</c:v>
                </c:pt>
                <c:pt idx="22" formatCode="General">
                  <c:v>51</c:v>
                </c:pt>
                <c:pt idx="23" formatCode="General">
                  <c:v>123</c:v>
                </c:pt>
                <c:pt idx="24" formatCode="General">
                  <c:v>114</c:v>
                </c:pt>
                <c:pt idx="25" formatCode="General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52-704D-BCE0-E68E42C02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30947248"/>
        <c:axId val="-1930960304"/>
      </c:lineChart>
      <c:catAx>
        <c:axId val="-193094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960304"/>
        <c:crosses val="autoZero"/>
        <c:auto val="1"/>
        <c:lblAlgn val="ctr"/>
        <c:lblOffset val="100"/>
        <c:noMultiLvlLbl val="0"/>
      </c:catAx>
      <c:valAx>
        <c:axId val="-193096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тони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9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28576</xdr:colOff>
      <xdr:row>5</xdr:row>
      <xdr:rowOff>27215</xdr:rowOff>
    </xdr:from>
    <xdr:to>
      <xdr:col>29</xdr:col>
      <xdr:colOff>241301</xdr:colOff>
      <xdr:row>24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19957</xdr:colOff>
      <xdr:row>25</xdr:row>
      <xdr:rowOff>47625</xdr:rowOff>
    </xdr:from>
    <xdr:to>
      <xdr:col>29</xdr:col>
      <xdr:colOff>279400</xdr:colOff>
      <xdr:row>45</xdr:row>
      <xdr:rowOff>127001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66676</xdr:colOff>
      <xdr:row>47</xdr:row>
      <xdr:rowOff>25399</xdr:rowOff>
    </xdr:from>
    <xdr:to>
      <xdr:col>29</xdr:col>
      <xdr:colOff>318407</xdr:colOff>
      <xdr:row>69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71"/>
  <sheetViews>
    <sheetView tabSelected="1" topLeftCell="A31" zoomScale="110" zoomScaleNormal="110" workbookViewId="0">
      <selection activeCell="G47" sqref="G47"/>
    </sheetView>
  </sheetViews>
  <sheetFormatPr defaultColWidth="8.85546875" defaultRowHeight="15" x14ac:dyDescent="0.25"/>
  <cols>
    <col min="2" max="2" width="10.140625" bestFit="1" customWidth="1"/>
    <col min="3" max="3" width="11.140625" bestFit="1" customWidth="1"/>
    <col min="4" max="4" width="8.140625" bestFit="1" customWidth="1"/>
    <col min="5" max="5" width="8.28515625" bestFit="1" customWidth="1"/>
    <col min="6" max="6" width="11.140625" bestFit="1" customWidth="1"/>
    <col min="7" max="7" width="8.7109375" customWidth="1"/>
    <col min="8" max="25" width="6.42578125" bestFit="1" customWidth="1"/>
    <col min="26" max="27" width="6.42578125" customWidth="1"/>
    <col min="28" max="28" width="7.42578125" bestFit="1" customWidth="1"/>
    <col min="33" max="33" width="13.28515625" customWidth="1"/>
  </cols>
  <sheetData>
    <row r="1" spans="1:29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9" ht="15.75" x14ac:dyDescent="0.25">
      <c r="A3" s="3"/>
      <c r="B3" s="3">
        <v>1995</v>
      </c>
      <c r="C3" s="3">
        <v>1996</v>
      </c>
      <c r="D3" s="3">
        <v>1997</v>
      </c>
      <c r="E3" s="3">
        <v>1998</v>
      </c>
      <c r="F3" s="3">
        <v>1999</v>
      </c>
      <c r="G3" s="3">
        <v>2000</v>
      </c>
      <c r="H3" s="3">
        <v>2001</v>
      </c>
      <c r="I3" s="3">
        <v>2002</v>
      </c>
      <c r="J3" s="3">
        <v>2003</v>
      </c>
      <c r="K3" s="3">
        <v>2004</v>
      </c>
      <c r="L3" s="3">
        <v>2005</v>
      </c>
      <c r="M3" s="3">
        <v>2006</v>
      </c>
      <c r="N3" s="3">
        <v>2007</v>
      </c>
      <c r="O3" s="3">
        <v>2008</v>
      </c>
      <c r="P3" s="3">
        <v>2009</v>
      </c>
      <c r="Q3" s="3">
        <v>2010</v>
      </c>
      <c r="R3" s="3">
        <v>2011</v>
      </c>
      <c r="S3" s="3">
        <v>2012</v>
      </c>
      <c r="T3" s="3">
        <v>2013</v>
      </c>
      <c r="U3" s="3">
        <v>2014</v>
      </c>
      <c r="V3" s="3">
        <v>2015</v>
      </c>
      <c r="W3" s="3">
        <v>2016</v>
      </c>
      <c r="X3" s="3">
        <v>2017</v>
      </c>
      <c r="Y3" s="3">
        <v>2018</v>
      </c>
      <c r="Z3" s="3">
        <v>2019</v>
      </c>
      <c r="AA3" s="3">
        <v>2020</v>
      </c>
      <c r="AB3" s="3" t="s">
        <v>12</v>
      </c>
    </row>
    <row r="4" spans="1:29" ht="60.75" x14ac:dyDescent="0.25">
      <c r="A4" s="4" t="s">
        <v>1</v>
      </c>
      <c r="B4" s="3">
        <v>1488</v>
      </c>
      <c r="C4" s="3">
        <v>1477</v>
      </c>
      <c r="D4" s="3">
        <v>1009</v>
      </c>
      <c r="E4" s="3">
        <v>1388</v>
      </c>
      <c r="F4" s="3">
        <v>1804</v>
      </c>
      <c r="G4" s="3">
        <v>1834</v>
      </c>
      <c r="H4" s="3">
        <v>1135</v>
      </c>
      <c r="I4" s="3">
        <v>1238</v>
      </c>
      <c r="J4" s="3">
        <v>1486</v>
      </c>
      <c r="K4" s="3">
        <v>1271</v>
      </c>
      <c r="L4" s="3">
        <v>868</v>
      </c>
      <c r="M4" s="3">
        <v>813</v>
      </c>
      <c r="N4" s="3">
        <v>1109</v>
      </c>
      <c r="O4" s="3">
        <v>1331</v>
      </c>
      <c r="P4" s="3">
        <v>1658</v>
      </c>
      <c r="Q4" s="3">
        <v>1664</v>
      </c>
      <c r="R4" s="3">
        <v>1523</v>
      </c>
      <c r="S4" s="3">
        <v>1461</v>
      </c>
      <c r="T4" s="3">
        <v>1461</v>
      </c>
      <c r="U4" s="3">
        <v>1496</v>
      </c>
      <c r="V4" s="3">
        <v>1333</v>
      </c>
      <c r="W4" s="3">
        <v>1292</v>
      </c>
      <c r="X4" s="3">
        <v>1595</v>
      </c>
      <c r="Y4" s="3">
        <v>1504</v>
      </c>
      <c r="Z4" s="3">
        <v>2291</v>
      </c>
      <c r="AA4" s="3">
        <v>2085</v>
      </c>
      <c r="AB4" s="12">
        <f>AVERAGE(B4:AA4)</f>
        <v>1446.6923076923076</v>
      </c>
      <c r="AC4" s="20"/>
    </row>
    <row r="5" spans="1:29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9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W6" s="21"/>
      <c r="X6" s="21"/>
      <c r="Y6" s="21"/>
      <c r="Z6" s="21"/>
      <c r="AA6" s="21"/>
      <c r="AB6" s="2"/>
    </row>
    <row r="7" spans="1:29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1"/>
      <c r="AB7" s="2"/>
    </row>
    <row r="8" spans="1:29" ht="15.75" x14ac:dyDescent="0.25">
      <c r="A8" s="1" t="s">
        <v>2</v>
      </c>
      <c r="B8" s="2"/>
      <c r="C8" s="2"/>
      <c r="D8" s="2"/>
      <c r="E8" s="2"/>
      <c r="F8" s="5"/>
      <c r="G8" s="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1"/>
      <c r="AB8" s="2"/>
    </row>
    <row r="9" spans="1:29" ht="15.75" x14ac:dyDescent="0.25">
      <c r="A9" s="6"/>
      <c r="B9" s="2"/>
      <c r="C9" s="2"/>
      <c r="D9" s="2"/>
      <c r="E9" s="2"/>
      <c r="F9" s="5"/>
      <c r="G9" s="5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1"/>
      <c r="AB9" s="2"/>
    </row>
    <row r="10" spans="1:29" ht="15.75" x14ac:dyDescent="0.25">
      <c r="A10" s="24" t="s">
        <v>3</v>
      </c>
      <c r="B10" s="25"/>
      <c r="C10" s="25"/>
      <c r="D10" s="25"/>
      <c r="E10" s="25"/>
      <c r="F10" s="25"/>
      <c r="G10" s="26"/>
      <c r="H10" s="7"/>
      <c r="I10" s="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1"/>
      <c r="AB10" s="2"/>
    </row>
    <row r="11" spans="1:29" ht="15.75" x14ac:dyDescent="0.25">
      <c r="A11" s="3"/>
      <c r="B11" s="27" t="s">
        <v>4</v>
      </c>
      <c r="C11" s="27"/>
      <c r="D11" s="27"/>
      <c r="E11" s="28" t="s">
        <v>5</v>
      </c>
      <c r="F11" s="28"/>
      <c r="G11" s="28"/>
      <c r="H11" s="8"/>
      <c r="I11" s="9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9" ht="15.75" x14ac:dyDescent="0.25">
      <c r="A12" s="10"/>
      <c r="B12" s="3" t="s">
        <v>6</v>
      </c>
      <c r="C12" s="3" t="s">
        <v>7</v>
      </c>
      <c r="D12" s="3" t="s">
        <v>8</v>
      </c>
      <c r="E12" s="3" t="s">
        <v>6</v>
      </c>
      <c r="F12" s="3" t="s">
        <v>7</v>
      </c>
      <c r="G12" s="3" t="s">
        <v>8</v>
      </c>
      <c r="H12" s="8"/>
      <c r="I12" s="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9" ht="15.75" x14ac:dyDescent="0.25">
      <c r="A13" s="3">
        <v>1995</v>
      </c>
      <c r="B13" s="3">
        <v>420</v>
      </c>
      <c r="C13" s="3">
        <v>30</v>
      </c>
      <c r="D13" s="3">
        <f>B13+C13</f>
        <v>450</v>
      </c>
      <c r="E13" s="3">
        <v>140</v>
      </c>
      <c r="F13" s="3">
        <v>280</v>
      </c>
      <c r="G13" s="3">
        <f>E13+F13</f>
        <v>420</v>
      </c>
      <c r="H13" s="11"/>
      <c r="I13" s="1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9" ht="15.75" x14ac:dyDescent="0.25">
      <c r="A14" s="3">
        <v>1996</v>
      </c>
      <c r="B14" s="3">
        <v>450</v>
      </c>
      <c r="C14" s="3">
        <v>4</v>
      </c>
      <c r="D14" s="3">
        <f t="shared" ref="D14:D24" si="0">B14+C14</f>
        <v>454</v>
      </c>
      <c r="E14" s="3">
        <v>145</v>
      </c>
      <c r="F14" s="3">
        <v>243</v>
      </c>
      <c r="G14" s="3">
        <f t="shared" ref="G14:G24" si="1">E14+F14</f>
        <v>388</v>
      </c>
      <c r="H14" s="11"/>
      <c r="I14" s="1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9" ht="15.75" x14ac:dyDescent="0.25">
      <c r="A15" s="3">
        <v>1997</v>
      </c>
      <c r="B15" s="3">
        <v>399</v>
      </c>
      <c r="C15" s="3">
        <v>30</v>
      </c>
      <c r="D15" s="3">
        <f t="shared" si="0"/>
        <v>429</v>
      </c>
      <c r="E15" s="3">
        <v>112</v>
      </c>
      <c r="F15" s="3">
        <v>204</v>
      </c>
      <c r="G15" s="3">
        <f t="shared" si="1"/>
        <v>316</v>
      </c>
      <c r="H15" s="11"/>
      <c r="I15" s="1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9" ht="15.75" x14ac:dyDescent="0.25">
      <c r="A16" s="3">
        <v>1998</v>
      </c>
      <c r="B16" s="3">
        <v>324</v>
      </c>
      <c r="C16" s="3">
        <v>129</v>
      </c>
      <c r="D16" s="3">
        <f t="shared" si="0"/>
        <v>453</v>
      </c>
      <c r="E16" s="3">
        <v>378</v>
      </c>
      <c r="F16" s="3">
        <v>16</v>
      </c>
      <c r="G16" s="3">
        <f t="shared" si="1"/>
        <v>394</v>
      </c>
      <c r="H16" s="11"/>
      <c r="I16" s="1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38" ht="15.75" x14ac:dyDescent="0.25">
      <c r="A17" s="3">
        <v>1999</v>
      </c>
      <c r="B17" s="3">
        <v>788</v>
      </c>
      <c r="C17" s="3">
        <v>44</v>
      </c>
      <c r="D17" s="3">
        <f t="shared" si="0"/>
        <v>832</v>
      </c>
      <c r="E17" s="3">
        <v>212</v>
      </c>
      <c r="F17" s="3">
        <v>3</v>
      </c>
      <c r="G17" s="3">
        <f t="shared" si="1"/>
        <v>215</v>
      </c>
      <c r="H17" s="11"/>
      <c r="I17" s="1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38" ht="15.75" x14ac:dyDescent="0.25">
      <c r="A18" s="3">
        <v>2000</v>
      </c>
      <c r="B18" s="3">
        <v>720</v>
      </c>
      <c r="C18" s="3">
        <v>116</v>
      </c>
      <c r="D18" s="3">
        <f t="shared" si="0"/>
        <v>836</v>
      </c>
      <c r="E18" s="3">
        <v>262</v>
      </c>
      <c r="F18" s="3">
        <v>1</v>
      </c>
      <c r="G18" s="3">
        <f t="shared" si="1"/>
        <v>263</v>
      </c>
      <c r="H18" s="11"/>
      <c r="I18" s="1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38" ht="15.75" x14ac:dyDescent="0.25">
      <c r="A19" s="3">
        <v>2001</v>
      </c>
      <c r="B19" s="3">
        <v>519</v>
      </c>
      <c r="C19" s="3">
        <v>342</v>
      </c>
      <c r="D19" s="3">
        <f t="shared" si="0"/>
        <v>861</v>
      </c>
      <c r="E19" s="3">
        <v>158</v>
      </c>
      <c r="F19" s="3">
        <v>54</v>
      </c>
      <c r="G19" s="3">
        <f t="shared" si="1"/>
        <v>212</v>
      </c>
      <c r="H19" s="11"/>
      <c r="I19" s="1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38" ht="15.75" x14ac:dyDescent="0.25">
      <c r="A20" s="3">
        <v>2002</v>
      </c>
      <c r="B20" s="3">
        <v>560</v>
      </c>
      <c r="C20" s="3">
        <f>D20-B20</f>
        <v>138</v>
      </c>
      <c r="D20" s="3">
        <v>698</v>
      </c>
      <c r="E20" s="3">
        <v>145</v>
      </c>
      <c r="F20" s="3">
        <v>130</v>
      </c>
      <c r="G20" s="3">
        <f t="shared" si="1"/>
        <v>275</v>
      </c>
      <c r="H20" s="11"/>
      <c r="I20" s="1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38" ht="15.75" x14ac:dyDescent="0.25">
      <c r="A21" s="3">
        <v>2003</v>
      </c>
      <c r="B21" s="12">
        <f>B20+(B20*20%)</f>
        <v>672</v>
      </c>
      <c r="C21" s="3">
        <v>208</v>
      </c>
      <c r="D21" s="3">
        <f t="shared" si="0"/>
        <v>880</v>
      </c>
      <c r="E21" s="12">
        <f>E20+(E20*20%)</f>
        <v>174</v>
      </c>
      <c r="F21" s="3">
        <v>106</v>
      </c>
      <c r="G21" s="3">
        <f t="shared" si="1"/>
        <v>280</v>
      </c>
      <c r="H21" s="11"/>
      <c r="I21" s="1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38" ht="15.75" x14ac:dyDescent="0.25">
      <c r="A22" s="3">
        <v>2004</v>
      </c>
      <c r="B22" s="12">
        <v>711</v>
      </c>
      <c r="C22" s="3">
        <v>1</v>
      </c>
      <c r="D22" s="3">
        <f t="shared" si="0"/>
        <v>712</v>
      </c>
      <c r="E22" s="3">
        <v>248</v>
      </c>
      <c r="F22" s="3">
        <v>59</v>
      </c>
      <c r="G22" s="3">
        <f t="shared" si="1"/>
        <v>307</v>
      </c>
      <c r="H22" s="11"/>
      <c r="I22" s="1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38" ht="15.75" x14ac:dyDescent="0.25">
      <c r="A23" s="3">
        <v>2005</v>
      </c>
      <c r="B23" s="3">
        <v>471</v>
      </c>
      <c r="C23" s="3">
        <v>1</v>
      </c>
      <c r="D23" s="3">
        <f t="shared" si="0"/>
        <v>472</v>
      </c>
      <c r="E23" s="3">
        <v>316</v>
      </c>
      <c r="F23" s="3">
        <v>19</v>
      </c>
      <c r="G23" s="3">
        <f t="shared" si="1"/>
        <v>335</v>
      </c>
      <c r="H23" s="11"/>
      <c r="I23" s="11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38" ht="15.75" x14ac:dyDescent="0.25">
      <c r="A24" s="3">
        <v>2006</v>
      </c>
      <c r="B24" s="3">
        <v>377</v>
      </c>
      <c r="C24" s="3">
        <v>1</v>
      </c>
      <c r="D24" s="3">
        <f t="shared" si="0"/>
        <v>378</v>
      </c>
      <c r="E24" s="3">
        <v>150</v>
      </c>
      <c r="F24" s="3">
        <v>17</v>
      </c>
      <c r="G24" s="3">
        <f t="shared" si="1"/>
        <v>167</v>
      </c>
      <c r="H24" s="11"/>
      <c r="I24" s="1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38" ht="15.75" x14ac:dyDescent="0.25">
      <c r="A25" s="3">
        <v>2007</v>
      </c>
      <c r="B25" s="3">
        <v>728</v>
      </c>
      <c r="C25" s="3">
        <f t="shared" ref="C25:C38" si="2">D25-B25</f>
        <v>30</v>
      </c>
      <c r="D25" s="3">
        <v>758</v>
      </c>
      <c r="E25" s="3">
        <v>204</v>
      </c>
      <c r="F25" s="3">
        <f t="shared" ref="F25:F38" si="3">G25-E25</f>
        <v>2</v>
      </c>
      <c r="G25" s="3">
        <v>206</v>
      </c>
      <c r="H25" s="11"/>
      <c r="I25" s="1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38" ht="15.75" x14ac:dyDescent="0.25">
      <c r="A26" s="3">
        <v>2008</v>
      </c>
      <c r="B26" s="3">
        <v>874</v>
      </c>
      <c r="C26" s="3">
        <f t="shared" si="2"/>
        <v>36</v>
      </c>
      <c r="D26" s="3">
        <v>910</v>
      </c>
      <c r="E26" s="3">
        <v>222</v>
      </c>
      <c r="F26" s="3">
        <f t="shared" si="3"/>
        <v>25</v>
      </c>
      <c r="G26" s="3">
        <v>247</v>
      </c>
      <c r="H26" s="11"/>
      <c r="I26" s="1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38" ht="15.75" x14ac:dyDescent="0.25">
      <c r="A27" s="3">
        <v>2009</v>
      </c>
      <c r="B27" s="3">
        <v>1101</v>
      </c>
      <c r="C27" s="3">
        <f t="shared" si="2"/>
        <v>46</v>
      </c>
      <c r="D27" s="3">
        <v>1147</v>
      </c>
      <c r="E27" s="3">
        <v>307</v>
      </c>
      <c r="F27" s="3">
        <f t="shared" si="3"/>
        <v>33</v>
      </c>
      <c r="G27" s="3">
        <v>340</v>
      </c>
      <c r="H27" s="11"/>
      <c r="I27" s="1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38" ht="15.75" x14ac:dyDescent="0.25">
      <c r="A28" s="3">
        <v>2010</v>
      </c>
      <c r="B28" s="3">
        <v>1188</v>
      </c>
      <c r="C28" s="3">
        <f t="shared" si="2"/>
        <v>50</v>
      </c>
      <c r="D28" s="3">
        <v>1238</v>
      </c>
      <c r="E28" s="3">
        <v>178</v>
      </c>
      <c r="F28" s="3">
        <f t="shared" si="3"/>
        <v>19</v>
      </c>
      <c r="G28" s="3">
        <v>197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38" ht="15.75" x14ac:dyDescent="0.25">
      <c r="A29" s="3">
        <v>2011</v>
      </c>
      <c r="B29" s="3">
        <v>1069</v>
      </c>
      <c r="C29" s="3">
        <f t="shared" si="2"/>
        <v>45</v>
      </c>
      <c r="D29" s="3">
        <v>1114</v>
      </c>
      <c r="E29" s="3">
        <v>183</v>
      </c>
      <c r="F29" s="3">
        <f t="shared" si="3"/>
        <v>19</v>
      </c>
      <c r="G29" s="3">
        <v>202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G29" s="23"/>
      <c r="AH29" s="23"/>
      <c r="AI29" s="23"/>
      <c r="AJ29" s="23"/>
      <c r="AK29" s="23"/>
      <c r="AL29" s="23"/>
    </row>
    <row r="30" spans="1:38" ht="15.75" x14ac:dyDescent="0.25">
      <c r="A30" s="3">
        <v>2012</v>
      </c>
      <c r="B30" s="3">
        <v>1036</v>
      </c>
      <c r="C30" s="3">
        <f t="shared" si="2"/>
        <v>44</v>
      </c>
      <c r="D30" s="3">
        <v>1080</v>
      </c>
      <c r="E30" s="3">
        <v>176</v>
      </c>
      <c r="F30" s="3">
        <f t="shared" si="3"/>
        <v>18</v>
      </c>
      <c r="G30" s="3">
        <v>194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38" ht="15.75" x14ac:dyDescent="0.25">
      <c r="A31" s="3">
        <v>2013</v>
      </c>
      <c r="B31" s="3">
        <v>1036</v>
      </c>
      <c r="C31" s="3">
        <f t="shared" si="2"/>
        <v>44</v>
      </c>
      <c r="D31" s="3">
        <v>1080</v>
      </c>
      <c r="E31" s="3">
        <v>176</v>
      </c>
      <c r="F31" s="3">
        <f t="shared" si="3"/>
        <v>18</v>
      </c>
      <c r="G31" s="3">
        <v>194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38" ht="15.75" x14ac:dyDescent="0.25">
      <c r="A32" s="3">
        <v>2014</v>
      </c>
      <c r="B32" s="3">
        <v>956</v>
      </c>
      <c r="C32" s="3">
        <f t="shared" si="2"/>
        <v>112</v>
      </c>
      <c r="D32" s="19">
        <v>1068</v>
      </c>
      <c r="E32" s="3">
        <v>173</v>
      </c>
      <c r="F32" s="3">
        <f t="shared" si="3"/>
        <v>20</v>
      </c>
      <c r="G32" s="3">
        <v>193</v>
      </c>
      <c r="H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5.75" x14ac:dyDescent="0.25">
      <c r="A33" s="3">
        <v>2015</v>
      </c>
      <c r="B33" s="3">
        <v>738</v>
      </c>
      <c r="C33" s="3">
        <f t="shared" si="2"/>
        <v>106</v>
      </c>
      <c r="D33" s="19">
        <v>844</v>
      </c>
      <c r="E33" s="3">
        <v>219</v>
      </c>
      <c r="F33" s="3">
        <f t="shared" si="3"/>
        <v>2</v>
      </c>
      <c r="G33" s="3">
        <v>221</v>
      </c>
      <c r="H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5.75" x14ac:dyDescent="0.25">
      <c r="A34" s="3">
        <v>2016</v>
      </c>
      <c r="B34" s="3">
        <v>769</v>
      </c>
      <c r="C34" s="3">
        <f t="shared" si="2"/>
        <v>204</v>
      </c>
      <c r="D34" s="19">
        <v>973</v>
      </c>
      <c r="E34" s="3">
        <v>216</v>
      </c>
      <c r="F34" s="3">
        <f t="shared" si="3"/>
        <v>4</v>
      </c>
      <c r="G34" s="3">
        <v>220</v>
      </c>
      <c r="H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5.75" x14ac:dyDescent="0.25">
      <c r="A35" s="3">
        <v>2017</v>
      </c>
      <c r="B35" s="3">
        <v>1268</v>
      </c>
      <c r="C35" s="3">
        <f t="shared" si="2"/>
        <v>1</v>
      </c>
      <c r="D35" s="19">
        <v>1269</v>
      </c>
      <c r="E35" s="3">
        <v>240</v>
      </c>
      <c r="F35" s="3">
        <f t="shared" si="3"/>
        <v>2</v>
      </c>
      <c r="G35" s="3">
        <v>242</v>
      </c>
      <c r="H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5.75" x14ac:dyDescent="0.25">
      <c r="A36" s="3">
        <v>2018</v>
      </c>
      <c r="B36" s="3">
        <v>1087</v>
      </c>
      <c r="C36" s="3">
        <f t="shared" si="2"/>
        <v>34</v>
      </c>
      <c r="D36" s="19">
        <v>1121</v>
      </c>
      <c r="E36" s="3">
        <v>237</v>
      </c>
      <c r="F36" s="3">
        <f t="shared" si="3"/>
        <v>4</v>
      </c>
      <c r="G36" s="3">
        <v>241</v>
      </c>
      <c r="H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5.75" x14ac:dyDescent="0.25">
      <c r="A37" s="3">
        <v>2019</v>
      </c>
      <c r="B37" s="3">
        <v>1565</v>
      </c>
      <c r="C37" s="3">
        <f t="shared" si="2"/>
        <v>34</v>
      </c>
      <c r="D37" s="19">
        <v>1599</v>
      </c>
      <c r="E37" s="3">
        <v>351</v>
      </c>
      <c r="F37" s="3">
        <f t="shared" si="3"/>
        <v>4</v>
      </c>
      <c r="G37" s="3">
        <v>355</v>
      </c>
      <c r="H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5.75" x14ac:dyDescent="0.25">
      <c r="A38" s="3">
        <v>2020</v>
      </c>
      <c r="B38" s="3">
        <v>1353</v>
      </c>
      <c r="C38" s="3">
        <f t="shared" si="2"/>
        <v>46</v>
      </c>
      <c r="D38" s="19">
        <v>1399</v>
      </c>
      <c r="E38" s="3">
        <v>259</v>
      </c>
      <c r="F38" s="3">
        <f t="shared" si="3"/>
        <v>1</v>
      </c>
      <c r="G38" s="3">
        <v>260</v>
      </c>
      <c r="H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5.75" x14ac:dyDescent="0.25">
      <c r="A39" s="2"/>
      <c r="B39" s="2"/>
      <c r="C39" s="2"/>
      <c r="D39" s="2"/>
      <c r="E39" s="2"/>
      <c r="F39" s="2"/>
      <c r="G39" s="2"/>
      <c r="H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5.75" x14ac:dyDescent="0.25">
      <c r="A40" s="1" t="s">
        <v>9</v>
      </c>
      <c r="B40" s="2"/>
      <c r="C40" s="2"/>
      <c r="D40" s="2"/>
      <c r="E40" s="2"/>
      <c r="F40" s="5"/>
      <c r="G40" s="5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5.75" x14ac:dyDescent="0.25">
      <c r="A41" s="6"/>
      <c r="B41" s="2"/>
      <c r="C41" s="2"/>
      <c r="D41" s="2"/>
      <c r="E41" s="2"/>
      <c r="F41" s="5"/>
      <c r="G41" s="5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30" x14ac:dyDescent="0.25">
      <c r="A42" s="3"/>
      <c r="B42" s="13" t="s">
        <v>4</v>
      </c>
      <c r="C42" s="13" t="s">
        <v>5</v>
      </c>
      <c r="D42" s="14" t="s">
        <v>10</v>
      </c>
      <c r="E42" s="15" t="s">
        <v>11</v>
      </c>
      <c r="F42" s="16"/>
      <c r="G42" s="16"/>
      <c r="H42" s="8"/>
      <c r="I42" s="9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5.75" x14ac:dyDescent="0.25">
      <c r="A43" s="3">
        <v>1995</v>
      </c>
      <c r="B43" s="3">
        <f t="shared" ref="B43:B67" si="4">D13</f>
        <v>450</v>
      </c>
      <c r="C43" s="3">
        <f t="shared" ref="C43:C67" si="5">G13</f>
        <v>420</v>
      </c>
      <c r="D43" s="17">
        <v>6</v>
      </c>
      <c r="E43" s="17">
        <v>612</v>
      </c>
      <c r="F43" s="2"/>
      <c r="G43" s="2"/>
      <c r="H43" s="11"/>
      <c r="I43" s="11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5.75" x14ac:dyDescent="0.25">
      <c r="A44" s="3">
        <v>1996</v>
      </c>
      <c r="B44" s="3">
        <f t="shared" si="4"/>
        <v>454</v>
      </c>
      <c r="C44" s="3">
        <f t="shared" si="5"/>
        <v>388</v>
      </c>
      <c r="D44" s="17">
        <v>3</v>
      </c>
      <c r="E44" s="17">
        <v>632</v>
      </c>
      <c r="F44" s="2"/>
      <c r="G44" s="2"/>
      <c r="H44" s="11"/>
      <c r="I44" s="11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5.75" x14ac:dyDescent="0.25">
      <c r="A45" s="3">
        <v>1997</v>
      </c>
      <c r="B45" s="3">
        <f t="shared" si="4"/>
        <v>429</v>
      </c>
      <c r="C45" s="3">
        <f t="shared" si="5"/>
        <v>316</v>
      </c>
      <c r="D45" s="17">
        <v>2</v>
      </c>
      <c r="E45" s="17">
        <v>262</v>
      </c>
      <c r="F45" s="2"/>
      <c r="G45" s="2"/>
      <c r="H45" s="11"/>
      <c r="I45" s="11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5.75" x14ac:dyDescent="0.25">
      <c r="A46" s="3">
        <v>1998</v>
      </c>
      <c r="B46" s="3">
        <f t="shared" si="4"/>
        <v>453</v>
      </c>
      <c r="C46" s="3">
        <f t="shared" si="5"/>
        <v>394</v>
      </c>
      <c r="D46" s="17">
        <v>3</v>
      </c>
      <c r="E46" s="17">
        <v>538</v>
      </c>
      <c r="F46" s="2"/>
      <c r="G46" s="2"/>
      <c r="H46" s="11"/>
      <c r="I46" s="11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5.75" x14ac:dyDescent="0.25">
      <c r="A47" s="3">
        <v>1999</v>
      </c>
      <c r="B47" s="3">
        <f t="shared" si="4"/>
        <v>832</v>
      </c>
      <c r="C47" s="3">
        <f t="shared" si="5"/>
        <v>215</v>
      </c>
      <c r="D47" s="17">
        <v>3</v>
      </c>
      <c r="E47" s="17">
        <v>754</v>
      </c>
      <c r="F47" s="2"/>
      <c r="G47" s="2"/>
      <c r="H47" s="11"/>
      <c r="I47" s="11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5.75" x14ac:dyDescent="0.25">
      <c r="A48" s="3">
        <v>2000</v>
      </c>
      <c r="B48" s="3">
        <f t="shared" si="4"/>
        <v>836</v>
      </c>
      <c r="C48" s="3">
        <f t="shared" si="5"/>
        <v>263</v>
      </c>
      <c r="D48" s="17">
        <v>3</v>
      </c>
      <c r="E48" s="17">
        <v>732</v>
      </c>
      <c r="F48" s="2"/>
      <c r="G48" s="2"/>
      <c r="H48" s="11"/>
      <c r="I48" s="11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5.75" x14ac:dyDescent="0.25">
      <c r="A49" s="3">
        <v>2001</v>
      </c>
      <c r="B49" s="3">
        <f t="shared" si="4"/>
        <v>861</v>
      </c>
      <c r="C49" s="3">
        <f t="shared" si="5"/>
        <v>212</v>
      </c>
      <c r="D49" s="17">
        <v>3</v>
      </c>
      <c r="E49" s="17">
        <v>59</v>
      </c>
      <c r="F49" s="2"/>
      <c r="G49" s="2"/>
      <c r="H49" s="11"/>
      <c r="I49" s="11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5.75" x14ac:dyDescent="0.25">
      <c r="A50" s="3">
        <v>2002</v>
      </c>
      <c r="B50" s="3">
        <f t="shared" si="4"/>
        <v>698</v>
      </c>
      <c r="C50" s="3">
        <f t="shared" si="5"/>
        <v>275</v>
      </c>
      <c r="D50" s="17">
        <v>4</v>
      </c>
      <c r="E50" s="17">
        <v>261</v>
      </c>
      <c r="F50" s="2"/>
      <c r="G50" s="2"/>
      <c r="H50" s="11"/>
      <c r="I50" s="11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5.75" x14ac:dyDescent="0.25">
      <c r="A51" s="3">
        <v>2003</v>
      </c>
      <c r="B51" s="3">
        <f t="shared" si="4"/>
        <v>880</v>
      </c>
      <c r="C51" s="3">
        <f t="shared" si="5"/>
        <v>280</v>
      </c>
      <c r="D51" s="17">
        <v>5</v>
      </c>
      <c r="E51" s="17">
        <v>321</v>
      </c>
      <c r="F51" s="2"/>
      <c r="G51" s="2"/>
      <c r="H51" s="11"/>
      <c r="I51" s="11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5.75" x14ac:dyDescent="0.25">
      <c r="A52" s="3">
        <v>2004</v>
      </c>
      <c r="B52" s="3">
        <f t="shared" si="4"/>
        <v>712</v>
      </c>
      <c r="C52" s="3">
        <f t="shared" si="5"/>
        <v>307</v>
      </c>
      <c r="D52" s="17">
        <v>15</v>
      </c>
      <c r="E52" s="17">
        <v>237</v>
      </c>
      <c r="F52" s="2"/>
      <c r="G52" s="2"/>
      <c r="H52" s="11"/>
      <c r="I52" s="11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5.75" x14ac:dyDescent="0.25">
      <c r="A53" s="3">
        <v>2005</v>
      </c>
      <c r="B53" s="3">
        <f t="shared" si="4"/>
        <v>472</v>
      </c>
      <c r="C53" s="3">
        <f t="shared" si="5"/>
        <v>335</v>
      </c>
      <c r="D53" s="17">
        <v>2</v>
      </c>
      <c r="E53" s="17">
        <v>59</v>
      </c>
      <c r="F53" s="2"/>
      <c r="G53" s="2"/>
      <c r="H53" s="11"/>
      <c r="I53" s="11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5.75" x14ac:dyDescent="0.25">
      <c r="A54" s="3">
        <v>2006</v>
      </c>
      <c r="B54" s="3">
        <f t="shared" si="4"/>
        <v>378</v>
      </c>
      <c r="C54" s="3">
        <f t="shared" si="5"/>
        <v>167</v>
      </c>
      <c r="D54" s="17">
        <v>4</v>
      </c>
      <c r="E54" s="17">
        <v>264</v>
      </c>
      <c r="F54" s="2"/>
      <c r="G54" s="2"/>
      <c r="H54" s="11"/>
      <c r="I54" s="11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5.75" x14ac:dyDescent="0.25">
      <c r="A55" s="3">
        <v>2007</v>
      </c>
      <c r="B55" s="3">
        <f t="shared" si="4"/>
        <v>758</v>
      </c>
      <c r="C55" s="3">
        <f t="shared" si="5"/>
        <v>206</v>
      </c>
      <c r="D55" s="17">
        <v>21</v>
      </c>
      <c r="E55" s="17">
        <v>124</v>
      </c>
      <c r="F55" s="2"/>
      <c r="G55" s="2"/>
      <c r="H55" s="11"/>
      <c r="I55" s="11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5.75" x14ac:dyDescent="0.25">
      <c r="A56" s="3">
        <v>2008</v>
      </c>
      <c r="B56" s="3">
        <f t="shared" si="4"/>
        <v>910</v>
      </c>
      <c r="C56" s="3">
        <f t="shared" si="5"/>
        <v>247</v>
      </c>
      <c r="D56" s="17">
        <v>25</v>
      </c>
      <c r="E56" s="17">
        <v>149</v>
      </c>
      <c r="F56" s="2"/>
      <c r="G56" s="2"/>
      <c r="H56" s="11"/>
      <c r="I56" s="11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5.75" x14ac:dyDescent="0.25">
      <c r="A57" s="3">
        <v>2009</v>
      </c>
      <c r="B57" s="3">
        <f t="shared" si="4"/>
        <v>1147</v>
      </c>
      <c r="C57" s="3">
        <f t="shared" si="5"/>
        <v>340</v>
      </c>
      <c r="D57" s="17">
        <v>31</v>
      </c>
      <c r="E57" s="17">
        <v>140</v>
      </c>
      <c r="F57" s="2"/>
      <c r="G57" s="2"/>
      <c r="H57" s="11"/>
      <c r="I57" s="11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5.75" x14ac:dyDescent="0.25">
      <c r="A58" s="3">
        <v>2010</v>
      </c>
      <c r="B58" s="3">
        <f t="shared" si="4"/>
        <v>1238</v>
      </c>
      <c r="C58" s="3">
        <f t="shared" si="5"/>
        <v>197</v>
      </c>
      <c r="D58" s="3">
        <v>41</v>
      </c>
      <c r="E58" s="3">
        <v>188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5.75" x14ac:dyDescent="0.25">
      <c r="A59" s="3">
        <v>2011</v>
      </c>
      <c r="B59" s="3">
        <f t="shared" si="4"/>
        <v>1114</v>
      </c>
      <c r="C59" s="3">
        <f t="shared" si="5"/>
        <v>202</v>
      </c>
      <c r="D59" s="3">
        <v>40</v>
      </c>
      <c r="E59" s="3">
        <v>167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5.75" x14ac:dyDescent="0.25">
      <c r="A60" s="3">
        <v>2012</v>
      </c>
      <c r="B60" s="3">
        <f t="shared" si="4"/>
        <v>1080</v>
      </c>
      <c r="C60" s="3">
        <f t="shared" si="5"/>
        <v>194</v>
      </c>
      <c r="D60" s="3">
        <v>38</v>
      </c>
      <c r="E60" s="3">
        <v>149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5.75" x14ac:dyDescent="0.25">
      <c r="A61" s="3">
        <v>2013</v>
      </c>
      <c r="B61" s="3">
        <f t="shared" si="4"/>
        <v>1080</v>
      </c>
      <c r="C61" s="3">
        <f t="shared" si="5"/>
        <v>194</v>
      </c>
      <c r="D61" s="3">
        <v>38</v>
      </c>
      <c r="E61" s="3">
        <v>149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5.75" x14ac:dyDescent="0.25">
      <c r="A62" s="3">
        <v>2014</v>
      </c>
      <c r="B62" s="3">
        <f t="shared" si="4"/>
        <v>1068</v>
      </c>
      <c r="C62" s="3">
        <f t="shared" si="5"/>
        <v>193</v>
      </c>
      <c r="D62" s="3">
        <v>45</v>
      </c>
      <c r="E62" s="3">
        <v>190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5.75" x14ac:dyDescent="0.25">
      <c r="A63" s="3">
        <v>2015</v>
      </c>
      <c r="B63" s="3">
        <f t="shared" si="4"/>
        <v>844</v>
      </c>
      <c r="C63" s="3">
        <f t="shared" si="5"/>
        <v>221</v>
      </c>
      <c r="D63" s="3">
        <v>49</v>
      </c>
      <c r="E63" s="3">
        <v>219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5.75" x14ac:dyDescent="0.25">
      <c r="A64" s="3">
        <v>2016</v>
      </c>
      <c r="B64" s="3">
        <f t="shared" si="4"/>
        <v>973</v>
      </c>
      <c r="C64" s="3">
        <f t="shared" si="5"/>
        <v>220</v>
      </c>
      <c r="D64" s="3">
        <v>42</v>
      </c>
      <c r="E64" s="3">
        <v>57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5.75" x14ac:dyDescent="0.25">
      <c r="A65" s="3">
        <v>2017</v>
      </c>
      <c r="B65" s="3">
        <f t="shared" si="4"/>
        <v>1269</v>
      </c>
      <c r="C65" s="3">
        <f t="shared" si="5"/>
        <v>242</v>
      </c>
      <c r="D65" s="3">
        <v>33</v>
      </c>
      <c r="E65" s="3">
        <v>51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5.75" x14ac:dyDescent="0.25">
      <c r="A66" s="3">
        <v>2018</v>
      </c>
      <c r="B66" s="3">
        <f t="shared" si="4"/>
        <v>1121</v>
      </c>
      <c r="C66" s="3">
        <f t="shared" si="5"/>
        <v>241</v>
      </c>
      <c r="D66" s="3">
        <v>19</v>
      </c>
      <c r="E66" s="3">
        <v>123</v>
      </c>
      <c r="F66" s="2">
        <f>SUM(B66:E66)</f>
        <v>1504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5.75" x14ac:dyDescent="0.25">
      <c r="A67" s="3">
        <v>2019</v>
      </c>
      <c r="B67" s="3">
        <f t="shared" si="4"/>
        <v>1599</v>
      </c>
      <c r="C67" s="3">
        <f t="shared" si="5"/>
        <v>355</v>
      </c>
      <c r="D67" s="3">
        <v>224</v>
      </c>
      <c r="E67" s="3">
        <v>114</v>
      </c>
      <c r="F67" s="2">
        <f>SUM(B67:E67)</f>
        <v>2292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5.75" x14ac:dyDescent="0.25">
      <c r="A68" s="3">
        <v>2020</v>
      </c>
      <c r="B68" s="3">
        <v>1399</v>
      </c>
      <c r="C68" s="3">
        <v>260</v>
      </c>
      <c r="D68" s="3">
        <v>340</v>
      </c>
      <c r="E68" s="3">
        <v>86</v>
      </c>
      <c r="F68" s="2">
        <f>SUM(B68:E68)</f>
        <v>2085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5.75" x14ac:dyDescent="0.25">
      <c r="A69" t="s">
        <v>12</v>
      </c>
      <c r="B69" s="18">
        <f>AVERAGE(B43:B68)</f>
        <v>886.73076923076928</v>
      </c>
      <c r="C69" s="18">
        <f t="shared" ref="C69:E69" si="6">AVERAGE(C43:C68)</f>
        <v>264.76923076923077</v>
      </c>
      <c r="D69" s="18">
        <f t="shared" si="6"/>
        <v>39.96153846153846</v>
      </c>
      <c r="E69" s="18">
        <f t="shared" si="6"/>
        <v>255.26923076923077</v>
      </c>
      <c r="F69" s="2"/>
    </row>
    <row r="70" spans="1:28" x14ac:dyDescent="0.25">
      <c r="B70" s="22">
        <f>B68/F68*100</f>
        <v>67.098321342925658</v>
      </c>
      <c r="C70" s="22">
        <f>C68/F68*100</f>
        <v>12.470023980815348</v>
      </c>
      <c r="D70" s="22">
        <f>D68/F68*100</f>
        <v>16.306954436450841</v>
      </c>
      <c r="E70" s="22">
        <f>E68/F68*100</f>
        <v>4.1247002398081536</v>
      </c>
      <c r="F70" s="22"/>
    </row>
    <row r="71" spans="1:28" ht="21" x14ac:dyDescent="0.25">
      <c r="A71" s="29" t="s">
        <v>13</v>
      </c>
      <c r="B71" s="29"/>
      <c r="C71" s="29"/>
      <c r="D71" s="29"/>
      <c r="E71" s="29"/>
    </row>
  </sheetData>
  <mergeCells count="4">
    <mergeCell ref="A10:G10"/>
    <mergeCell ref="B11:D11"/>
    <mergeCell ref="E11:G11"/>
    <mergeCell ref="A71:E71"/>
  </mergeCells>
  <pageMargins left="0.7" right="0.7" top="0.75" bottom="0.75" header="0.3" footer="0.3"/>
  <pageSetup paperSize="9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Dusko Janjic</cp:lastModifiedBy>
  <dcterms:created xsi:type="dcterms:W3CDTF">2014-12-04T09:34:06Z</dcterms:created>
  <dcterms:modified xsi:type="dcterms:W3CDTF">2022-11-10T14:07:45Z</dcterms:modified>
</cp:coreProperties>
</file>