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C:\Users\localroot\Dropbox\2022\12 Transport\CSI 054\"/>
    </mc:Choice>
  </mc:AlternateContent>
  <xr:revisionPtr revIDLastSave="0" documentId="13_ncr:1_{DDE6CE43-CA38-4379-B83E-F0FB5ACBD55E}" xr6:coauthVersionLast="36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INFO" sheetId="2" r:id="rId1"/>
    <sheet name="Sheet1" sheetId="1" r:id="rId2"/>
    <sheet name="Sheet2" sheetId="3" r:id="rId3"/>
  </sheets>
  <calcPr calcId="191029" iterateDelta="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2" i="1" l="1"/>
  <c r="AA54" i="1"/>
  <c r="AB22" i="1"/>
  <c r="AB24" i="1"/>
  <c r="AA8" i="1"/>
  <c r="AB13" i="1"/>
  <c r="AA22" i="1"/>
  <c r="AA9" i="1"/>
  <c r="AA7" i="1"/>
  <c r="Z108" i="1"/>
  <c r="Z106" i="1"/>
  <c r="Z93" i="1"/>
  <c r="Z87" i="1"/>
  <c r="Z85" i="1"/>
  <c r="Z61" i="1"/>
  <c r="Z4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N70" i="1"/>
  <c r="O70" i="1"/>
  <c r="P70" i="1"/>
  <c r="Q70" i="1"/>
  <c r="R70" i="1"/>
  <c r="S70" i="1"/>
  <c r="T70" i="1"/>
  <c r="U70" i="1"/>
  <c r="V70" i="1"/>
  <c r="W70" i="1"/>
  <c r="X70" i="1"/>
  <c r="Y70" i="1"/>
  <c r="N68" i="1"/>
  <c r="O68" i="1"/>
  <c r="P68" i="1"/>
  <c r="Q68" i="1"/>
  <c r="R68" i="1"/>
  <c r="S68" i="1"/>
  <c r="T68" i="1"/>
  <c r="U68" i="1"/>
  <c r="V68" i="1"/>
  <c r="W68" i="1"/>
  <c r="X68" i="1"/>
  <c r="Y68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Z27" i="1"/>
  <c r="Y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5" i="1"/>
  <c r="R18" i="1"/>
  <c r="S18" i="1"/>
  <c r="T18" i="1"/>
  <c r="U18" i="1"/>
  <c r="V18" i="1"/>
  <c r="W18" i="1"/>
  <c r="X18" i="1"/>
  <c r="Y18" i="1"/>
  <c r="Z18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S14" i="1"/>
  <c r="T14" i="1"/>
  <c r="U14" i="1"/>
  <c r="V14" i="1"/>
  <c r="W14" i="1"/>
  <c r="X14" i="1"/>
  <c r="Y14" i="1"/>
  <c r="Z14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Z8" i="1"/>
  <c r="AA24" i="1"/>
  <c r="W95" i="1"/>
  <c r="V95" i="1"/>
  <c r="W80" i="1"/>
  <c r="V80" i="1"/>
  <c r="W65" i="1"/>
  <c r="V65" i="1"/>
  <c r="V50" i="1"/>
  <c r="W50" i="1"/>
  <c r="W35" i="1"/>
  <c r="V35" i="1"/>
  <c r="W20" i="1"/>
  <c r="V20" i="1"/>
  <c r="W5" i="1"/>
  <c r="AA5" i="1"/>
  <c r="V5" i="1"/>
  <c r="D5" i="1"/>
  <c r="D18" i="1"/>
  <c r="U5" i="1"/>
  <c r="U95" i="1"/>
  <c r="T95" i="1"/>
  <c r="S95" i="1"/>
  <c r="R95" i="1"/>
  <c r="Q95" i="1"/>
  <c r="P95" i="1"/>
  <c r="O95" i="1"/>
  <c r="N95" i="1"/>
  <c r="M95" i="1"/>
  <c r="L95" i="1"/>
  <c r="K95" i="1"/>
  <c r="J95" i="1"/>
  <c r="J108" i="1"/>
  <c r="I95" i="1"/>
  <c r="I104" i="1"/>
  <c r="H95" i="1"/>
  <c r="H108" i="1"/>
  <c r="G108" i="1"/>
  <c r="F108" i="1"/>
  <c r="E108" i="1"/>
  <c r="D108" i="1"/>
  <c r="C108" i="1"/>
  <c r="H106" i="1"/>
  <c r="G106" i="1"/>
  <c r="F106" i="1"/>
  <c r="E106" i="1"/>
  <c r="D106" i="1"/>
  <c r="C106" i="1"/>
  <c r="H104" i="1"/>
  <c r="G104" i="1"/>
  <c r="F104" i="1"/>
  <c r="E104" i="1"/>
  <c r="D104" i="1"/>
  <c r="C104" i="1"/>
  <c r="J102" i="1"/>
  <c r="H102" i="1"/>
  <c r="G102" i="1"/>
  <c r="F102" i="1"/>
  <c r="E102" i="1"/>
  <c r="D102" i="1"/>
  <c r="C102" i="1"/>
  <c r="J100" i="1"/>
  <c r="H100" i="1"/>
  <c r="G100" i="1"/>
  <c r="F100" i="1"/>
  <c r="E100" i="1"/>
  <c r="D100" i="1"/>
  <c r="C100" i="1"/>
  <c r="J98" i="1"/>
  <c r="I98" i="1"/>
  <c r="H98" i="1"/>
  <c r="G98" i="1"/>
  <c r="F98" i="1"/>
  <c r="E98" i="1"/>
  <c r="D98" i="1"/>
  <c r="C98" i="1"/>
  <c r="C87" i="1"/>
  <c r="D87" i="1"/>
  <c r="E87" i="1"/>
  <c r="F87" i="1"/>
  <c r="G87" i="1"/>
  <c r="H80" i="1"/>
  <c r="H89" i="1"/>
  <c r="I80" i="1"/>
  <c r="I89" i="1"/>
  <c r="I87" i="1"/>
  <c r="J80" i="1"/>
  <c r="J93" i="1"/>
  <c r="K80" i="1"/>
  <c r="L80" i="1"/>
  <c r="M80" i="1"/>
  <c r="N80" i="1"/>
  <c r="O80" i="1"/>
  <c r="P80" i="1"/>
  <c r="Q80" i="1"/>
  <c r="R80" i="1"/>
  <c r="C89" i="1"/>
  <c r="D89" i="1"/>
  <c r="E89" i="1"/>
  <c r="F89" i="1"/>
  <c r="G89" i="1"/>
  <c r="C91" i="1"/>
  <c r="D91" i="1"/>
  <c r="E91" i="1"/>
  <c r="F91" i="1"/>
  <c r="G91" i="1"/>
  <c r="C93" i="1"/>
  <c r="D93" i="1"/>
  <c r="E93" i="1"/>
  <c r="F93" i="1"/>
  <c r="G93" i="1"/>
  <c r="S80" i="1"/>
  <c r="T80" i="1"/>
  <c r="U80" i="1"/>
  <c r="H85" i="1"/>
  <c r="G85" i="1"/>
  <c r="F85" i="1"/>
  <c r="E85" i="1"/>
  <c r="D85" i="1"/>
  <c r="C85" i="1"/>
  <c r="G83" i="1"/>
  <c r="F83" i="1"/>
  <c r="E83" i="1"/>
  <c r="D83" i="1"/>
  <c r="C83" i="1"/>
  <c r="H65" i="1"/>
  <c r="I65" i="1"/>
  <c r="J65" i="1"/>
  <c r="J74" i="1"/>
  <c r="K65" i="1"/>
  <c r="L65" i="1"/>
  <c r="L72" i="1"/>
  <c r="M65" i="1"/>
  <c r="N65" i="1"/>
  <c r="O65" i="1"/>
  <c r="P65" i="1"/>
  <c r="U65" i="1"/>
  <c r="T65" i="1"/>
  <c r="S65" i="1"/>
  <c r="R65" i="1"/>
  <c r="Q65" i="1"/>
  <c r="L78" i="1"/>
  <c r="K78" i="1"/>
  <c r="J78" i="1"/>
  <c r="I78" i="1"/>
  <c r="H78" i="1"/>
  <c r="G78" i="1"/>
  <c r="F78" i="1"/>
  <c r="E78" i="1"/>
  <c r="D78" i="1"/>
  <c r="C78" i="1"/>
  <c r="K76" i="1"/>
  <c r="I76" i="1"/>
  <c r="H76" i="1"/>
  <c r="G76" i="1"/>
  <c r="F76" i="1"/>
  <c r="E76" i="1"/>
  <c r="D76" i="1"/>
  <c r="C76" i="1"/>
  <c r="K74" i="1"/>
  <c r="I74" i="1"/>
  <c r="H74" i="1"/>
  <c r="G74" i="1"/>
  <c r="F74" i="1"/>
  <c r="E74" i="1"/>
  <c r="D74" i="1"/>
  <c r="C74" i="1"/>
  <c r="K72" i="1"/>
  <c r="J72" i="1"/>
  <c r="I72" i="1"/>
  <c r="H72" i="1"/>
  <c r="G72" i="1"/>
  <c r="F72" i="1"/>
  <c r="E72" i="1"/>
  <c r="D72" i="1"/>
  <c r="C72" i="1"/>
  <c r="K70" i="1"/>
  <c r="J70" i="1"/>
  <c r="I70" i="1"/>
  <c r="H70" i="1"/>
  <c r="G70" i="1"/>
  <c r="F70" i="1"/>
  <c r="E70" i="1"/>
  <c r="D70" i="1"/>
  <c r="C70" i="1"/>
  <c r="M68" i="1"/>
  <c r="K68" i="1"/>
  <c r="J68" i="1"/>
  <c r="I68" i="1"/>
  <c r="H68" i="1"/>
  <c r="G68" i="1"/>
  <c r="F68" i="1"/>
  <c r="E68" i="1"/>
  <c r="D68" i="1"/>
  <c r="C68" i="1"/>
  <c r="T50" i="1"/>
  <c r="U50" i="1"/>
  <c r="E50" i="1"/>
  <c r="F50" i="1"/>
  <c r="G50" i="1"/>
  <c r="H50" i="1"/>
  <c r="I50" i="1"/>
  <c r="I53" i="1"/>
  <c r="J50" i="1"/>
  <c r="K50" i="1"/>
  <c r="K57" i="1"/>
  <c r="L50" i="1"/>
  <c r="L53" i="1"/>
  <c r="M50" i="1"/>
  <c r="N50" i="1"/>
  <c r="O50" i="1"/>
  <c r="P50" i="1"/>
  <c r="Q50" i="1"/>
  <c r="R50" i="1"/>
  <c r="S50" i="1"/>
  <c r="D50" i="1"/>
  <c r="E35" i="1"/>
  <c r="F35" i="1"/>
  <c r="G35" i="1"/>
  <c r="H35" i="1"/>
  <c r="H40" i="1"/>
  <c r="I35" i="1"/>
  <c r="J35" i="1"/>
  <c r="J44" i="1"/>
  <c r="K35" i="1"/>
  <c r="L35" i="1"/>
  <c r="M35" i="1"/>
  <c r="N35" i="1"/>
  <c r="O35" i="1"/>
  <c r="P35" i="1"/>
  <c r="Q35" i="1"/>
  <c r="R35" i="1"/>
  <c r="S35" i="1"/>
  <c r="T35" i="1"/>
  <c r="U35" i="1"/>
  <c r="D35" i="1"/>
  <c r="T20" i="1"/>
  <c r="U20" i="1"/>
  <c r="E20" i="1"/>
  <c r="F20" i="1"/>
  <c r="G20" i="1"/>
  <c r="H20" i="1"/>
  <c r="H23" i="1"/>
  <c r="I20" i="1"/>
  <c r="J20" i="1"/>
  <c r="K20" i="1"/>
  <c r="L20" i="1"/>
  <c r="M20" i="1"/>
  <c r="N20" i="1"/>
  <c r="O20" i="1"/>
  <c r="P20" i="1"/>
  <c r="Q20" i="1"/>
  <c r="R20" i="1"/>
  <c r="S20" i="1"/>
  <c r="D20" i="1"/>
  <c r="T5" i="1"/>
  <c r="F5" i="1"/>
  <c r="F12" i="1"/>
  <c r="G5" i="1"/>
  <c r="H5" i="1"/>
  <c r="I5" i="1"/>
  <c r="I16" i="1"/>
  <c r="J5" i="1"/>
  <c r="J14" i="1"/>
  <c r="K5" i="1"/>
  <c r="L5" i="1"/>
  <c r="M5" i="1"/>
  <c r="N5" i="1"/>
  <c r="O5" i="1"/>
  <c r="P5" i="1"/>
  <c r="Q5" i="1"/>
  <c r="R5" i="1"/>
  <c r="S5" i="1"/>
  <c r="E5" i="1"/>
  <c r="C8" i="1"/>
  <c r="E8" i="1"/>
  <c r="C10" i="1"/>
  <c r="D10" i="1"/>
  <c r="E10" i="1"/>
  <c r="F10" i="1"/>
  <c r="G10" i="1"/>
  <c r="C12" i="1"/>
  <c r="D12" i="1"/>
  <c r="E12" i="1"/>
  <c r="G12" i="1"/>
  <c r="K12" i="1"/>
  <c r="C14" i="1"/>
  <c r="D14" i="1"/>
  <c r="E14" i="1"/>
  <c r="G14" i="1"/>
  <c r="K14" i="1"/>
  <c r="M14" i="1"/>
  <c r="P14" i="1"/>
  <c r="Q14" i="1"/>
  <c r="R14" i="1"/>
  <c r="C16" i="1"/>
  <c r="D16" i="1"/>
  <c r="E16" i="1"/>
  <c r="G16" i="1"/>
  <c r="K16" i="1"/>
  <c r="L16" i="1"/>
  <c r="C18" i="1"/>
  <c r="E18" i="1"/>
  <c r="G18" i="1"/>
  <c r="K18" i="1"/>
  <c r="L18" i="1"/>
  <c r="M18" i="1"/>
  <c r="N18" i="1"/>
  <c r="O18" i="1"/>
  <c r="P18" i="1"/>
  <c r="Q18" i="1"/>
  <c r="C23" i="1"/>
  <c r="D23" i="1"/>
  <c r="E23" i="1"/>
  <c r="F23" i="1"/>
  <c r="G23" i="1"/>
  <c r="I23" i="1"/>
  <c r="J23" i="1"/>
  <c r="C25" i="1"/>
  <c r="D25" i="1"/>
  <c r="E25" i="1"/>
  <c r="F25" i="1"/>
  <c r="G25" i="1"/>
  <c r="C27" i="1"/>
  <c r="D27" i="1"/>
  <c r="E27" i="1"/>
  <c r="F27" i="1"/>
  <c r="G27" i="1"/>
  <c r="I27" i="1"/>
  <c r="C29" i="1"/>
  <c r="D29" i="1"/>
  <c r="E29" i="1"/>
  <c r="F29" i="1"/>
  <c r="G29" i="1"/>
  <c r="H29" i="1"/>
  <c r="I29" i="1"/>
  <c r="C31" i="1"/>
  <c r="D31" i="1"/>
  <c r="E31" i="1"/>
  <c r="F31" i="1"/>
  <c r="G31" i="1"/>
  <c r="I31" i="1"/>
  <c r="C33" i="1"/>
  <c r="D33" i="1"/>
  <c r="E33" i="1"/>
  <c r="F33" i="1"/>
  <c r="G33" i="1"/>
  <c r="I33" i="1"/>
  <c r="J33" i="1"/>
  <c r="K33" i="1"/>
  <c r="L33" i="1"/>
  <c r="M33" i="1"/>
  <c r="C38" i="1"/>
  <c r="D38" i="1"/>
  <c r="E38" i="1"/>
  <c r="F38" i="1"/>
  <c r="G38" i="1"/>
  <c r="H38" i="1"/>
  <c r="I38" i="1"/>
  <c r="J38" i="1"/>
  <c r="C40" i="1"/>
  <c r="D40" i="1"/>
  <c r="E40" i="1"/>
  <c r="F40" i="1"/>
  <c r="G40" i="1"/>
  <c r="I40" i="1"/>
  <c r="J40" i="1"/>
  <c r="C42" i="1"/>
  <c r="D42" i="1"/>
  <c r="E42" i="1"/>
  <c r="F42" i="1"/>
  <c r="G42" i="1"/>
  <c r="H42" i="1"/>
  <c r="I42" i="1"/>
  <c r="J42" i="1"/>
  <c r="C44" i="1"/>
  <c r="D44" i="1"/>
  <c r="E44" i="1"/>
  <c r="F44" i="1"/>
  <c r="G44" i="1"/>
  <c r="H44" i="1"/>
  <c r="I44" i="1"/>
  <c r="C46" i="1"/>
  <c r="D46" i="1"/>
  <c r="E46" i="1"/>
  <c r="F46" i="1"/>
  <c r="G46" i="1"/>
  <c r="H46" i="1"/>
  <c r="I46" i="1"/>
  <c r="C48" i="1"/>
  <c r="D48" i="1"/>
  <c r="E48" i="1"/>
  <c r="F48" i="1"/>
  <c r="G48" i="1"/>
  <c r="I48" i="1"/>
  <c r="C53" i="1"/>
  <c r="D53" i="1"/>
  <c r="E53" i="1"/>
  <c r="F53" i="1"/>
  <c r="G53" i="1"/>
  <c r="H53" i="1"/>
  <c r="J53" i="1"/>
  <c r="K53" i="1"/>
  <c r="C55" i="1"/>
  <c r="D55" i="1"/>
  <c r="E55" i="1"/>
  <c r="F55" i="1"/>
  <c r="G55" i="1"/>
  <c r="H55" i="1"/>
  <c r="J55" i="1"/>
  <c r="K55" i="1"/>
  <c r="C57" i="1"/>
  <c r="D57" i="1"/>
  <c r="E57" i="1"/>
  <c r="F57" i="1"/>
  <c r="G57" i="1"/>
  <c r="H57" i="1"/>
  <c r="J57" i="1"/>
  <c r="C59" i="1"/>
  <c r="D59" i="1"/>
  <c r="E59" i="1"/>
  <c r="F59" i="1"/>
  <c r="G59" i="1"/>
  <c r="H59" i="1"/>
  <c r="J59" i="1"/>
  <c r="C61" i="1"/>
  <c r="D61" i="1"/>
  <c r="E61" i="1"/>
  <c r="F61" i="1"/>
  <c r="G61" i="1"/>
  <c r="H61" i="1"/>
  <c r="J61" i="1"/>
  <c r="C63" i="1"/>
  <c r="D63" i="1"/>
  <c r="E63" i="1"/>
  <c r="F63" i="1"/>
  <c r="G63" i="1"/>
  <c r="H63" i="1"/>
  <c r="J63" i="1"/>
  <c r="H16" i="1"/>
  <c r="I61" i="1"/>
  <c r="I59" i="1"/>
  <c r="K48" i="1"/>
  <c r="H14" i="1"/>
  <c r="I12" i="1"/>
  <c r="L74" i="1"/>
  <c r="J83" i="1"/>
  <c r="I106" i="1"/>
  <c r="I14" i="1"/>
  <c r="I63" i="1"/>
  <c r="I57" i="1"/>
  <c r="I55" i="1"/>
  <c r="J48" i="1"/>
  <c r="F18" i="1"/>
  <c r="F16" i="1"/>
  <c r="H12" i="1"/>
  <c r="J76" i="1"/>
  <c r="I83" i="1"/>
  <c r="D8" i="1"/>
  <c r="J12" i="1"/>
  <c r="J46" i="1"/>
  <c r="F14" i="1"/>
  <c r="H10" i="1"/>
  <c r="H83" i="1"/>
  <c r="H18" i="1"/>
  <c r="H48" i="1"/>
  <c r="L76" i="1"/>
  <c r="J87" i="1"/>
  <c r="I108" i="1"/>
  <c r="L68" i="1"/>
  <c r="H87" i="1"/>
  <c r="I100" i="1"/>
  <c r="I85" i="1"/>
  <c r="H33" i="1"/>
  <c r="O14" i="1"/>
  <c r="H31" i="1"/>
  <c r="N14" i="1"/>
  <c r="L70" i="1"/>
  <c r="J85" i="1"/>
  <c r="I102" i="1"/>
  <c r="H27" i="1"/>
  <c r="L14" i="1"/>
  <c r="I93" i="1"/>
  <c r="I91" i="1"/>
  <c r="M70" i="1"/>
  <c r="J91" i="1"/>
  <c r="L61" i="1"/>
  <c r="L59" i="1"/>
  <c r="L57" i="1"/>
  <c r="H25" i="1"/>
  <c r="J18" i="1"/>
  <c r="J16" i="1"/>
  <c r="H93" i="1"/>
  <c r="H91" i="1"/>
  <c r="L63" i="1"/>
  <c r="K63" i="1"/>
  <c r="K61" i="1"/>
  <c r="K59" i="1"/>
  <c r="I18" i="1"/>
  <c r="Z98" i="1"/>
  <c r="Z100" i="1"/>
  <c r="Z102" i="1"/>
  <c r="Z104" i="1"/>
  <c r="Z78" i="1"/>
  <c r="Z74" i="1"/>
  <c r="Z70" i="1"/>
  <c r="Z68" i="1"/>
  <c r="Z53" i="1"/>
  <c r="Z38" i="1"/>
  <c r="Z40" i="1"/>
  <c r="Z42" i="1"/>
  <c r="Z44" i="1"/>
  <c r="Z46" i="1"/>
  <c r="Z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Marte</author>
    <author>Martina Toceva</author>
  </authors>
  <commentList>
    <comment ref="V1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Marte:
Brojot na avtomobili koi koristat alkohol e nerealen od podatocite od statistika. Jas go zedov brojot od podatocite na MVR koj e porealen. Zatoa mozebi kje ima diskrepanca vo vkupniot broj na vozila</t>
        </r>
      </text>
    </comment>
    <comment ref="N58" authorId="1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Martina Toceva:</t>
        </r>
        <r>
          <rPr>
            <sz val="9"/>
            <color indexed="81"/>
            <rFont val="Tahoma"/>
            <family val="2"/>
            <charset val="204"/>
          </rPr>
          <t xml:space="preserve">
Ова мора да е грешка</t>
        </r>
      </text>
    </comment>
  </commentList>
</comments>
</file>

<file path=xl/sharedStrings.xml><?xml version="1.0" encoding="utf-8"?>
<sst xmlns="http://schemas.openxmlformats.org/spreadsheetml/2006/main" count="274" uniqueCount="71">
  <si>
    <t xml:space="preserve"> Table 1. Патни моторни возила според видот на горивото</t>
  </si>
  <si>
    <t>%</t>
  </si>
  <si>
    <t>Вкупен број</t>
  </si>
  <si>
    <t>Бензин</t>
  </si>
  <si>
    <t>Нафта</t>
  </si>
  <si>
    <t>Гас</t>
  </si>
  <si>
    <t>Електрична енергија</t>
  </si>
  <si>
    <t>од кое</t>
  </si>
  <si>
    <t>единица</t>
  </si>
  <si>
    <t>Останато</t>
  </si>
  <si>
    <t>Биодизел</t>
  </si>
  <si>
    <t>Патнички автомобили</t>
  </si>
  <si>
    <t>Влечни возила</t>
  </si>
  <si>
    <t>Камиони</t>
  </si>
  <si>
    <t>Автобуси</t>
  </si>
  <si>
    <t xml:space="preserve">во 1000 возила </t>
  </si>
  <si>
    <r>
      <t xml:space="preserve">Извор на податоци: </t>
    </r>
    <r>
      <rPr>
        <sz val="11"/>
        <color indexed="8"/>
        <rFont val="Calibri"/>
        <family val="2"/>
        <charset val="204"/>
      </rPr>
      <t>Државен завод за статистика, Министерство за внатрешни работи</t>
    </r>
  </si>
  <si>
    <t>Основни информации за документот</t>
  </si>
  <si>
    <t>Име на индикатор</t>
  </si>
  <si>
    <t>Број на индикатор</t>
  </si>
  <si>
    <t>Област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</si>
  <si>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</si>
  <si>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</si>
  <si>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</si>
  <si>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</si>
  <si>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</si>
  <si>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</si>
  <si>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</si>
  <si>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</si>
  <si>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</si>
  <si>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Подготвено на</t>
  </si>
  <si>
    <t>Име на документот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</si>
  <si>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</si>
  <si>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</si>
  <si>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</si>
  <si>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</si>
  <si>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</si>
  <si>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</si>
  <si>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</si>
  <si>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</si>
  <si>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</si>
  <si>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</si>
  <si>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</si>
  <si>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t>Транспорт</t>
  </si>
  <si>
    <t>Љубица Дамчевска</t>
  </si>
  <si>
    <t>Sheet1</t>
  </si>
  <si>
    <t>В1 - CSI 054 2014 MK</t>
  </si>
  <si>
    <t>В2 - CSI 054 2016 MK</t>
  </si>
  <si>
    <t>CSI 054 2014 MK</t>
  </si>
  <si>
    <t>МК НИ 054</t>
  </si>
  <si>
    <t>Патни моторни возила според видот на горивото</t>
  </si>
  <si>
    <t>Катерина Николовска</t>
  </si>
  <si>
    <r>
      <t>1990-</t>
    </r>
    <r>
      <rPr>
        <b/>
        <sz val="11"/>
        <rFont val="Calibri"/>
        <family val="2"/>
        <charset val="204"/>
      </rPr>
      <t>2016</t>
    </r>
  </si>
  <si>
    <t>Превземени податоци</t>
  </si>
  <si>
    <t>Мотоцикли</t>
  </si>
  <si>
    <t>Трактори</t>
  </si>
  <si>
    <t>Работни возила</t>
  </si>
  <si>
    <t>Државен завод за статистика</t>
  </si>
  <si>
    <t>http://makstat.stat.gov.mk/PXWeb/pxweb/en/MakStat/?rxid=46ee0f64-2992-4b45-a2d9-cb4e5f7ec5ef</t>
  </si>
  <si>
    <t>CSI 054 2016 MK</t>
  </si>
  <si>
    <t>Column1</t>
  </si>
  <si>
    <t>2018</t>
  </si>
  <si>
    <t>2019</t>
  </si>
  <si>
    <t>2020</t>
  </si>
  <si>
    <t>2021</t>
  </si>
  <si>
    <t>2022</t>
  </si>
  <si>
    <t>2023</t>
  </si>
  <si>
    <t>2024</t>
  </si>
  <si>
    <t>Column2</t>
  </si>
  <si>
    <t>Column3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</si>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</sst>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0.0%"/>
    <numFmt numFmtId="167" formatCode="0.000%"/>
    <numFmt numFmtId="168" formatCode="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Calibri"/>
      <family val="2"/>
      <charset val="238"/>
    </font>
    <font>
      <i/>
      <sz val="10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i/>
      <sz val="12"/>
      <name val="Calibri"/>
      <family val="2"/>
      <charset val="238"/>
    </font>
    <font>
      <b/>
      <sz val="11"/>
      <color indexed="8"/>
      <name val="Calibri"/>
      <family val="2"/>
      <charset val="204"/>
    </font>
    <font>
      <sz val="8"/>
      <name val="Arial"/>
      <family val="2"/>
    </font>
    <font>
      <b/>
      <sz val="11"/>
      <name val="Calibri"/>
      <family val="2"/>
      <charset val="204"/>
    </font>
    <font>
      <b/>
      <sz val="9"/>
      <color indexed="81"/>
      <name val="Tahoma"/>
      <family val="2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7" fillId="0" borderId="0"/>
    <xf numFmtId="9" fontId="1" fillId="0" borderId="0" applyFont="0" applyFill="0" applyBorder="0" applyAlignment="0" applyProtection="0"/>
    <xf numFmtId="0" fontId="9" fillId="0" borderId="0"/>
  </cellStyleXfs>
  <cellXfs count="129">
    <xf numFmtId="0" fontId="0" fillId="0" borderId="0" xfId="0"/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6" fontId="2" fillId="0" borderId="4" xfId="3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/>
    <xf numFmtId="0" fontId="2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66" fontId="2" fillId="0" borderId="4" xfId="0" applyNumberFormat="1" applyFont="1" applyFill="1" applyBorder="1" applyAlignment="1">
      <alignment horizontal="center" vertical="center" wrapText="1"/>
    </xf>
    <xf numFmtId="0" fontId="17" fillId="0" borderId="0" xfId="2" applyFont="1" applyAlignment="1"/>
    <xf numFmtId="0" fontId="18" fillId="2" borderId="5" xfId="4" applyFont="1" applyFill="1" applyBorder="1" applyAlignment="1">
      <alignment vertical="center"/>
    </xf>
    <xf numFmtId="0" fontId="18" fillId="0" borderId="6" xfId="4" applyFont="1" applyBorder="1" applyAlignment="1" applyProtection="1">
      <alignment horizontal="left" vertical="center"/>
      <protection locked="0"/>
    </xf>
    <xf numFmtId="0" fontId="18" fillId="0" borderId="7" xfId="4" applyFont="1" applyBorder="1" applyAlignment="1">
      <alignment vertical="center"/>
    </xf>
    <xf numFmtId="0" fontId="19" fillId="0" borderId="6" xfId="4" applyFont="1" applyBorder="1" applyAlignment="1" applyProtection="1">
      <alignment horizontal="left" vertical="center"/>
      <protection locked="0"/>
    </xf>
    <xf numFmtId="0" fontId="18" fillId="3" borderId="6" xfId="4" applyFont="1" applyFill="1" applyBorder="1" applyAlignment="1" applyProtection="1">
      <alignment horizontal="left" vertical="center"/>
      <protection locked="0"/>
    </xf>
    <xf numFmtId="0" fontId="18" fillId="0" borderId="8" xfId="4" applyFont="1" applyBorder="1" applyAlignment="1" applyProtection="1">
      <alignment horizontal="left" vertical="center"/>
      <protection locked="0"/>
    </xf>
    <xf numFmtId="0" fontId="18" fillId="2" borderId="9" xfId="4" applyFont="1" applyFill="1" applyBorder="1" applyAlignment="1">
      <alignment vertical="center"/>
    </xf>
    <xf numFmtId="14" fontId="18" fillId="0" borderId="10" xfId="4" applyNumberFormat="1" applyFont="1" applyBorder="1" applyAlignment="1" applyProtection="1">
      <alignment horizontal="left" vertical="center"/>
      <protection locked="0"/>
    </xf>
    <xf numFmtId="0" fontId="18" fillId="0" borderId="11" xfId="4" applyFont="1" applyBorder="1" applyAlignment="1">
      <alignment vertical="center"/>
    </xf>
    <xf numFmtId="0" fontId="18" fillId="2" borderId="12" xfId="4" applyFont="1" applyFill="1" applyBorder="1" applyAlignment="1">
      <alignment vertical="center"/>
    </xf>
    <xf numFmtId="0" fontId="18" fillId="0" borderId="13" xfId="4" applyFont="1" applyBorder="1" applyAlignment="1" applyProtection="1">
      <alignment horizontal="left" vertical="center"/>
      <protection locked="0"/>
    </xf>
    <xf numFmtId="0" fontId="18" fillId="0" borderId="14" xfId="4" applyFont="1" applyBorder="1" applyAlignment="1">
      <alignment vertical="center"/>
    </xf>
    <xf numFmtId="0" fontId="19" fillId="0" borderId="8" xfId="4" applyFont="1" applyBorder="1" applyAlignment="1" applyProtection="1">
      <alignment horizontal="left" vertical="center"/>
      <protection locked="0"/>
    </xf>
    <xf numFmtId="0" fontId="18" fillId="2" borderId="15" xfId="4" applyFont="1" applyFill="1" applyBorder="1" applyAlignment="1">
      <alignment vertical="center"/>
    </xf>
    <xf numFmtId="0" fontId="18" fillId="0" borderId="16" xfId="4" applyFont="1" applyBorder="1" applyAlignment="1">
      <alignment vertical="center"/>
    </xf>
    <xf numFmtId="0" fontId="18" fillId="2" borderId="17" xfId="4" applyFont="1" applyFill="1" applyBorder="1" applyAlignment="1">
      <alignment vertical="center"/>
    </xf>
    <xf numFmtId="0" fontId="18" fillId="2" borderId="18" xfId="4" applyFont="1" applyFill="1" applyBorder="1" applyAlignment="1">
      <alignment vertical="center"/>
    </xf>
    <xf numFmtId="0" fontId="18" fillId="2" borderId="19" xfId="4" applyFont="1" applyFill="1" applyBorder="1" applyAlignment="1">
      <alignment vertical="center"/>
    </xf>
    <xf numFmtId="0" fontId="18" fillId="0" borderId="5" xfId="4" applyFont="1" applyFill="1" applyBorder="1" applyAlignment="1">
      <alignment vertical="center"/>
    </xf>
    <xf numFmtId="0" fontId="18" fillId="2" borderId="20" xfId="4" applyFont="1" applyFill="1" applyBorder="1" applyAlignment="1">
      <alignment vertical="center"/>
    </xf>
    <xf numFmtId="0" fontId="18" fillId="2" borderId="21" xfId="4" applyFont="1" applyFill="1" applyBorder="1" applyAlignment="1" applyProtection="1">
      <alignment horizontal="left" vertical="center"/>
      <protection locked="0"/>
    </xf>
    <xf numFmtId="0" fontId="18" fillId="2" borderId="22" xfId="4" applyFont="1" applyFill="1" applyBorder="1" applyAlignment="1">
      <alignment vertical="center"/>
    </xf>
    <xf numFmtId="0" fontId="18" fillId="0" borderId="23" xfId="4" applyFont="1" applyBorder="1" applyAlignment="1" applyProtection="1">
      <alignment horizontal="left" vertical="center"/>
      <protection locked="0"/>
    </xf>
    <xf numFmtId="0" fontId="18" fillId="0" borderId="24" xfId="4" applyFont="1" applyBorder="1" applyAlignment="1" applyProtection="1">
      <alignment horizontal="left" vertical="center"/>
      <protection locked="0"/>
    </xf>
    <xf numFmtId="0" fontId="18" fillId="0" borderId="25" xfId="4" applyFont="1" applyBorder="1" applyAlignment="1" applyProtection="1">
      <alignment horizontal="left" vertical="center"/>
      <protection locked="0"/>
    </xf>
    <xf numFmtId="0" fontId="18" fillId="0" borderId="26" xfId="4" applyFont="1" applyBorder="1" applyAlignment="1" applyProtection="1">
      <alignment horizontal="left" vertical="center"/>
      <protection locked="0"/>
    </xf>
    <xf numFmtId="0" fontId="18" fillId="0" borderId="4" xfId="4" applyFont="1" applyBorder="1" applyAlignment="1" applyProtection="1">
      <alignment horizontal="left" vertical="center"/>
      <protection locked="0"/>
    </xf>
    <xf numFmtId="14" fontId="20" fillId="0" borderId="6" xfId="4" applyNumberFormat="1" applyFont="1" applyBorder="1" applyAlignment="1" applyProtection="1">
      <alignment horizontal="left" vertical="center"/>
      <protection locked="0"/>
    </xf>
    <xf numFmtId="0" fontId="18" fillId="0" borderId="27" xfId="4" applyFont="1" applyFill="1" applyBorder="1" applyAlignment="1">
      <alignment vertical="center"/>
    </xf>
    <xf numFmtId="0" fontId="18" fillId="0" borderId="0" xfId="4" applyFont="1" applyBorder="1" applyAlignment="1" applyProtection="1">
      <alignment horizontal="left" vertical="center"/>
      <protection locked="0"/>
    </xf>
    <xf numFmtId="0" fontId="18" fillId="0" borderId="28" xfId="4" applyFont="1" applyBorder="1" applyAlignment="1">
      <alignment vertical="center"/>
    </xf>
    <xf numFmtId="0" fontId="20" fillId="0" borderId="24" xfId="4" applyFont="1" applyBorder="1" applyAlignment="1" applyProtection="1">
      <alignment horizontal="left" vertical="center" wrapText="1"/>
      <protection locked="0"/>
    </xf>
    <xf numFmtId="14" fontId="18" fillId="0" borderId="29" xfId="4" applyNumberFormat="1" applyFont="1" applyBorder="1" applyAlignment="1" applyProtection="1">
      <alignment horizontal="left" vertical="center"/>
      <protection locked="0"/>
    </xf>
    <xf numFmtId="168" fontId="2" fillId="0" borderId="4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/>
    <xf numFmtId="2" fontId="4" fillId="0" borderId="0" xfId="0" applyNumberFormat="1" applyFont="1" applyFill="1"/>
    <xf numFmtId="167" fontId="2" fillId="0" borderId="4" xfId="3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6" fontId="2" fillId="0" borderId="1" xfId="3" applyNumberFormat="1" applyFont="1" applyFill="1" applyBorder="1" applyAlignment="1">
      <alignment horizontal="center" vertical="center" wrapText="1"/>
    </xf>
    <xf numFmtId="167" fontId="2" fillId="0" borderId="1" xfId="3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166" fontId="2" fillId="0" borderId="30" xfId="3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166" fontId="2" fillId="0" borderId="28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2" fontId="12" fillId="0" borderId="33" xfId="0" applyNumberFormat="1" applyFont="1" applyFill="1" applyBorder="1" applyAlignment="1">
      <alignment horizontal="center" vertical="center" wrapText="1"/>
    </xf>
    <xf numFmtId="10" fontId="12" fillId="0" borderId="3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left" vertical="center" wrapText="1"/>
    </xf>
    <xf numFmtId="167" fontId="2" fillId="0" borderId="30" xfId="3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166" fontId="2" fillId="0" borderId="34" xfId="3" applyNumberFormat="1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6" xfId="0" applyNumberFormat="1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166" fontId="2" fillId="0" borderId="0" xfId="3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0" fontId="2" fillId="0" borderId="4" xfId="3" applyNumberFormat="1" applyFont="1" applyFill="1" applyBorder="1" applyAlignment="1">
      <alignment horizontal="center" vertical="center" wrapText="1"/>
    </xf>
    <xf numFmtId="166" fontId="2" fillId="0" borderId="26" xfId="3" applyNumberFormat="1" applyFont="1" applyFill="1" applyBorder="1" applyAlignment="1">
      <alignment horizontal="center" vertical="center" wrapText="1"/>
    </xf>
    <xf numFmtId="167" fontId="2" fillId="0" borderId="26" xfId="3" applyNumberFormat="1" applyFont="1" applyFill="1" applyBorder="1" applyAlignment="1">
      <alignment horizontal="center" vertical="center" wrapText="1"/>
    </xf>
    <xf numFmtId="10" fontId="1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Protection="1"/>
    <xf numFmtId="0" fontId="2" fillId="0" borderId="35" xfId="0" applyFont="1" applyFill="1" applyBorder="1" applyAlignment="1">
      <alignment horizontal="center" vertical="center" wrapText="1"/>
    </xf>
    <xf numFmtId="10" fontId="2" fillId="0" borderId="1" xfId="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166" fontId="2" fillId="0" borderId="28" xfId="3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167" fontId="4" fillId="0" borderId="0" xfId="0" applyNumberFormat="1" applyFont="1" applyFill="1" applyAlignment="1">
      <alignment horizontal="left"/>
    </xf>
    <xf numFmtId="0" fontId="18" fillId="4" borderId="30" xfId="4" applyFont="1" applyFill="1" applyBorder="1" applyAlignment="1">
      <alignment horizontal="left" vertical="center"/>
    </xf>
    <xf numFmtId="0" fontId="18" fillId="4" borderId="32" xfId="4" applyFont="1" applyFill="1" applyBorder="1" applyAlignment="1">
      <alignment vertical="center"/>
    </xf>
    <xf numFmtId="0" fontId="18" fillId="4" borderId="3" xfId="4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30" xfId="0" applyFont="1" applyFill="1" applyBorder="1" applyAlignment="1">
      <alignment horizontal="center" vertical="center" wrapText="1"/>
    </xf>
    <xf numFmtId="0" fontId="6" fillId="11" borderId="32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2" xr:uid="{00000000-0005-0000-0000-000002000000}"/>
    <cellStyle name="Percent" xfId="3" builtinId="5"/>
    <cellStyle name="Standard 2 2" xfId="4" xr:uid="{00000000-0005-0000-0000-000004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Sheet1!$A$23</c:f>
              <c:strCache>
                <c:ptCount val="1"/>
                <c:pt idx="0">
                  <c:v>Бензин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Sheet1!$D$23:$Z$23</c:f>
              <c:numCache>
                <c:formatCode>0.0%</c:formatCode>
                <c:ptCount val="23"/>
                <c:pt idx="0">
                  <c:v>0.17322834645669294</c:v>
                </c:pt>
                <c:pt idx="1">
                  <c:v>0.19600000000000001</c:v>
                </c:pt>
                <c:pt idx="2">
                  <c:v>0.19465648854961831</c:v>
                </c:pt>
                <c:pt idx="3">
                  <c:v>0.192</c:v>
                </c:pt>
                <c:pt idx="4">
                  <c:v>0.18951612903225806</c:v>
                </c:pt>
                <c:pt idx="5">
                  <c:v>0.19266055045871561</c:v>
                </c:pt>
                <c:pt idx="6">
                  <c:v>0.18502202643171806</c:v>
                </c:pt>
                <c:pt idx="7">
                  <c:v>0.1801801801801802</c:v>
                </c:pt>
                <c:pt idx="8">
                  <c:v>0.17543859649122809</c:v>
                </c:pt>
                <c:pt idx="9">
                  <c:v>0.1762114537444934</c:v>
                </c:pt>
                <c:pt idx="10">
                  <c:v>0.16326530612244899</c:v>
                </c:pt>
                <c:pt idx="11">
                  <c:v>0.14444444444444446</c:v>
                </c:pt>
                <c:pt idx="12">
                  <c:v>0.12927756653992398</c:v>
                </c:pt>
                <c:pt idx="13">
                  <c:v>0.11422254974207811</c:v>
                </c:pt>
                <c:pt idx="14">
                  <c:v>9.9239166391002318E-2</c:v>
                </c:pt>
                <c:pt idx="15">
                  <c:v>7.8814627994955866E-2</c:v>
                </c:pt>
                <c:pt idx="16">
                  <c:v>6.788028386300525E-2</c:v>
                </c:pt>
                <c:pt idx="17">
                  <c:v>5.5900621118012417E-2</c:v>
                </c:pt>
                <c:pt idx="18">
                  <c:v>5.4773082942097026E-2</c:v>
                </c:pt>
                <c:pt idx="19">
                  <c:v>4.623555139019056E-2</c:v>
                </c:pt>
                <c:pt idx="20">
                  <c:v>4.039440203562341E-2</c:v>
                </c:pt>
                <c:pt idx="21">
                  <c:v>4.0199081163859111E-2</c:v>
                </c:pt>
                <c:pt idx="22">
                  <c:v>3.360488798370672E-2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A-4EA0-849A-6D6601CEF31A}"/>
            </c:ext>
          </c:extLst>
        </c:ser>
        <c:ser>
          <c:idx val="3"/>
          <c:order val="1"/>
          <c:tx>
            <c:strRef>
              <c:f>Sheet1!$A$25</c:f>
              <c:strCache>
                <c:ptCount val="1"/>
                <c:pt idx="0">
                  <c:v>Нафта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Sheet1!$D$25:$Z$25</c:f>
              <c:numCache>
                <c:formatCode>0.0%</c:formatCode>
                <c:ptCount val="23"/>
                <c:pt idx="0">
                  <c:v>0.80708661417322836</c:v>
                </c:pt>
                <c:pt idx="1">
                  <c:v>0.78400000000000003</c:v>
                </c:pt>
                <c:pt idx="2">
                  <c:v>0.7862595419847328</c:v>
                </c:pt>
                <c:pt idx="3">
                  <c:v>0.78800000000000003</c:v>
                </c:pt>
                <c:pt idx="4">
                  <c:v>0.782258064516129</c:v>
                </c:pt>
                <c:pt idx="5">
                  <c:v>0.77522935779816526</c:v>
                </c:pt>
                <c:pt idx="6">
                  <c:v>0.78414096916299558</c:v>
                </c:pt>
                <c:pt idx="7">
                  <c:v>0.78828828828828834</c:v>
                </c:pt>
                <c:pt idx="8">
                  <c:v>0.79385964912280715</c:v>
                </c:pt>
                <c:pt idx="9">
                  <c:v>0.78414096916299558</c:v>
                </c:pt>
                <c:pt idx="10">
                  <c:v>0.80408163265306132</c:v>
                </c:pt>
                <c:pt idx="11">
                  <c:v>0.82592592592592595</c:v>
                </c:pt>
                <c:pt idx="12">
                  <c:v>0.84030418250950589</c:v>
                </c:pt>
                <c:pt idx="13">
                  <c:v>0.85851142225497423</c:v>
                </c:pt>
                <c:pt idx="14">
                  <c:v>0.87992060866688737</c:v>
                </c:pt>
                <c:pt idx="15">
                  <c:v>0.89848675914249698</c:v>
                </c:pt>
                <c:pt idx="16">
                  <c:v>0.91329836470225234</c:v>
                </c:pt>
                <c:pt idx="17">
                  <c:v>0.9285714285714286</c:v>
                </c:pt>
                <c:pt idx="18">
                  <c:v>0.92769953051643195</c:v>
                </c:pt>
                <c:pt idx="19">
                  <c:v>0.93908153701968122</c:v>
                </c:pt>
                <c:pt idx="20">
                  <c:v>0.9475190839694656</c:v>
                </c:pt>
                <c:pt idx="21">
                  <c:v>0.936447166921899</c:v>
                </c:pt>
                <c:pt idx="22">
                  <c:v>0.94602851323828907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CA-4EA0-849A-6D6601CEF31A}"/>
            </c:ext>
          </c:extLst>
        </c:ser>
        <c:ser>
          <c:idx val="5"/>
          <c:order val="2"/>
          <c:tx>
            <c:strRef>
              <c:f>Sheet1!$A$27</c:f>
              <c:strCache>
                <c:ptCount val="1"/>
                <c:pt idx="0">
                  <c:v>Гас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Sheet1!$D$27:$Z$27</c:f>
              <c:numCache>
                <c:formatCode>0.0%</c:formatCode>
                <c:ptCount val="23"/>
                <c:pt idx="0">
                  <c:v>0</c:v>
                </c:pt>
                <c:pt idx="1">
                  <c:v>4.0000000000000001E-3</c:v>
                </c:pt>
                <c:pt idx="2">
                  <c:v>3.8167938931297708E-3</c:v>
                </c:pt>
                <c:pt idx="3">
                  <c:v>4.0000000000000001E-3</c:v>
                </c:pt>
                <c:pt idx="4">
                  <c:v>1.2096774193548387E-2</c:v>
                </c:pt>
                <c:pt idx="5">
                  <c:v>1.3761467889908258E-2</c:v>
                </c:pt>
                <c:pt idx="6">
                  <c:v>1.3215859030837003E-2</c:v>
                </c:pt>
                <c:pt idx="7">
                  <c:v>1.8018018018018021E-2</c:v>
                </c:pt>
                <c:pt idx="8">
                  <c:v>1.754385964912281E-2</c:v>
                </c:pt>
                <c:pt idx="9">
                  <c:v>2.6431718061674006E-2</c:v>
                </c:pt>
                <c:pt idx="10">
                  <c:v>2.0408163265306124E-2</c:v>
                </c:pt>
                <c:pt idx="11">
                  <c:v>1.8518518518518521E-2</c:v>
                </c:pt>
                <c:pt idx="12">
                  <c:v>1.901140684410647E-2</c:v>
                </c:pt>
                <c:pt idx="13">
                  <c:v>1.8422991893883568E-2</c:v>
                </c:pt>
                <c:pt idx="14">
                  <c:v>1.6539861065167055E-2</c:v>
                </c:pt>
                <c:pt idx="15">
                  <c:v>1.5762925598991177E-2</c:v>
                </c:pt>
                <c:pt idx="16">
                  <c:v>1.2341869793273681E-2</c:v>
                </c:pt>
                <c:pt idx="17">
                  <c:v>1.2422360248447204E-2</c:v>
                </c:pt>
                <c:pt idx="18">
                  <c:v>1.1267605633802816E-2</c:v>
                </c:pt>
                <c:pt idx="19">
                  <c:v>1.2496094970321774E-2</c:v>
                </c:pt>
                <c:pt idx="20">
                  <c:v>1.049618320610687E-2</c:v>
                </c:pt>
                <c:pt idx="21">
                  <c:v>2.22052067381317E-2</c:v>
                </c:pt>
                <c:pt idx="22">
                  <c:v>1.9687712152070606E-2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CA-4EA0-849A-6D6601CEF31A}"/>
            </c:ext>
          </c:extLst>
        </c:ser>
        <c:ser>
          <c:idx val="7"/>
          <c:order val="3"/>
          <c:tx>
            <c:strRef>
              <c:f>Sheet1!$A$29</c:f>
              <c:strCache>
                <c:ptCount val="1"/>
                <c:pt idx="0">
                  <c:v>Електрична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Sheet1!$D$29:$Z$29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1.4738393515106854E-3</c:v>
                </c:pt>
                <c:pt idx="14">
                  <c:v>9.9239166391002333E-4</c:v>
                </c:pt>
                <c:pt idx="15">
                  <c:v>6.3051702395964702E-4</c:v>
                </c:pt>
                <c:pt idx="16">
                  <c:v>3.0854674483184202E-4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CA-4EA0-849A-6D6601CEF31A}"/>
            </c:ext>
          </c:extLst>
        </c:ser>
        <c:ser>
          <c:idx val="9"/>
          <c:order val="4"/>
          <c:tx>
            <c:strRef>
              <c:f>Sheet1!$A$31</c:f>
              <c:strCache>
                <c:ptCount val="1"/>
                <c:pt idx="0">
                  <c:v>Биодизел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Sheet1!$D$31:$Z$31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CA-4EA0-849A-6D6601CEF31A}"/>
            </c:ext>
          </c:extLst>
        </c:ser>
        <c:ser>
          <c:idx val="11"/>
          <c:order val="5"/>
          <c:tx>
            <c:strRef>
              <c:f>Sheet1!$A$33</c:f>
              <c:strCache>
                <c:ptCount val="1"/>
                <c:pt idx="0">
                  <c:v>Останато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Sheet1!$D$33:$Z$33</c:f>
              <c:numCache>
                <c:formatCode>0.0%</c:formatCode>
                <c:ptCount val="23"/>
                <c:pt idx="0">
                  <c:v>1.9685039370078743E-2</c:v>
                </c:pt>
                <c:pt idx="1">
                  <c:v>1.6E-2</c:v>
                </c:pt>
                <c:pt idx="2">
                  <c:v>1.5267175572519083E-2</c:v>
                </c:pt>
                <c:pt idx="3">
                  <c:v>1.6E-2</c:v>
                </c:pt>
                <c:pt idx="4">
                  <c:v>1.6129032258064516E-2</c:v>
                </c:pt>
                <c:pt idx="5">
                  <c:v>1.8348623853211014E-2</c:v>
                </c:pt>
                <c:pt idx="6">
                  <c:v>1.7621145374449341E-2</c:v>
                </c:pt>
                <c:pt idx="7">
                  <c:v>1.3513513513513514E-2</c:v>
                </c:pt>
                <c:pt idx="8">
                  <c:v>1.3157894736842106E-2</c:v>
                </c:pt>
                <c:pt idx="9">
                  <c:v>1.3215859030837003E-2</c:v>
                </c:pt>
                <c:pt idx="10">
                  <c:v>1.2244897959183675E-2</c:v>
                </c:pt>
                <c:pt idx="11">
                  <c:v>1.1111111111111112E-2</c:v>
                </c:pt>
                <c:pt idx="12">
                  <c:v>1.140684410646388E-2</c:v>
                </c:pt>
                <c:pt idx="13">
                  <c:v>7.3691967575534268E-3</c:v>
                </c:pt>
                <c:pt idx="14">
                  <c:v>3.307972213033411E-3</c:v>
                </c:pt>
                <c:pt idx="15">
                  <c:v>6.30517023959647E-3</c:v>
                </c:pt>
                <c:pt idx="16">
                  <c:v>6.1709348966368406E-3</c:v>
                </c:pt>
                <c:pt idx="17">
                  <c:v>3.105590062111801E-3</c:v>
                </c:pt>
                <c:pt idx="18">
                  <c:v>6.2597809076682318E-3</c:v>
                </c:pt>
                <c:pt idx="19">
                  <c:v>2.1868166198063107E-3</c:v>
                </c:pt>
                <c:pt idx="20">
                  <c:v>1.5903307888040711E-3</c:v>
                </c:pt>
                <c:pt idx="21">
                  <c:v>1.1485451761102602E-3</c:v>
                </c:pt>
                <c:pt idx="22">
                  <c:v>6.7888662593346908E-4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CA-4EA0-849A-6D6601CEF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1539631"/>
        <c:axId val="1"/>
      </c:barChart>
      <c:catAx>
        <c:axId val="281539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1539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1517347644977232E-2"/>
          <c:y val="0.90587506561679787"/>
          <c:w val="0.92828952351105365"/>
          <c:h val="5.844374453193346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Sheet2!$A$7:$B$7</c:f>
              <c:strCache>
                <c:ptCount val="2"/>
                <c:pt idx="0">
                  <c:v>Гас</c:v>
                </c:pt>
                <c:pt idx="1">
                  <c:v>%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Sheet2!$C$4:$K$4</c:f>
              <c:strCache>
                <c:ptCount val="9"/>
                <c:pt idx="2">
                  <c:v>Патнички автомобили</c:v>
                </c:pt>
                <c:pt idx="3">
                  <c:v>Автобуси</c:v>
                </c:pt>
                <c:pt idx="4">
                  <c:v>Камиони</c:v>
                </c:pt>
                <c:pt idx="5">
                  <c:v>Влечни возила</c:v>
                </c:pt>
                <c:pt idx="6">
                  <c:v>Мотоцикли</c:v>
                </c:pt>
                <c:pt idx="7">
                  <c:v>Работни возила</c:v>
                </c:pt>
                <c:pt idx="8">
                  <c:v>Трактори</c:v>
                </c:pt>
              </c:strCache>
            </c:strRef>
          </c:cat>
          <c:val>
            <c:numRef>
              <c:f>Sheet2!$C$7:$K$7</c:f>
              <c:numCache>
                <c:formatCode>General</c:formatCode>
                <c:ptCount val="9"/>
                <c:pt idx="2" formatCode="0.0%">
                  <c:v>2.8213332305349691E-2</c:v>
                </c:pt>
                <c:pt idx="3" formatCode="0.0%">
                  <c:v>1.2496094970321774E-2</c:v>
                </c:pt>
                <c:pt idx="4" formatCode="0.0%">
                  <c:v>1.3241453857586814E-2</c:v>
                </c:pt>
                <c:pt idx="5" formatCode="0.0%">
                  <c:v>1.4076977904490378E-2</c:v>
                </c:pt>
                <c:pt idx="6" formatCode="0.0%">
                  <c:v>2.2483699317994455E-4</c:v>
                </c:pt>
                <c:pt idx="7" formatCode="0.0%">
                  <c:v>1.2362637362637362E-2</c:v>
                </c:pt>
                <c:pt idx="8" formatCode="0.0%">
                  <c:v>3.7359900373599006E-3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0-46F6-89E8-4128E235B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34"/>
        <c:axId val="281529647"/>
        <c:axId val="1"/>
      </c:barChart>
      <c:catAx>
        <c:axId val="281529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476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0.5"/>
        </c:scaling>
        <c:delete val="1"/>
        <c:axPos val="l"/>
        <c:numFmt formatCode="General" sourceLinked="1"/>
        <c:majorTickMark val="out"/>
        <c:minorTickMark val="none"/>
        <c:tickLblPos val="nextTo"/>
        <c:crossAx val="2815296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Sheet2!$A$8:$B$8</c:f>
              <c:strCache>
                <c:ptCount val="2"/>
                <c:pt idx="0">
                  <c:v>Електрична енергија</c:v>
                </c:pt>
                <c:pt idx="1">
                  <c:v>%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Sheet2!$C$4:$K$4</c:f>
              <c:strCache>
                <c:ptCount val="9"/>
                <c:pt idx="2">
                  <c:v>Патнички автомобили</c:v>
                </c:pt>
                <c:pt idx="3">
                  <c:v>Автобуси</c:v>
                </c:pt>
                <c:pt idx="4">
                  <c:v>Камиони</c:v>
                </c:pt>
                <c:pt idx="5">
                  <c:v>Влечни возила</c:v>
                </c:pt>
                <c:pt idx="6">
                  <c:v>Мотоцикли</c:v>
                </c:pt>
                <c:pt idx="7">
                  <c:v>Работни возила</c:v>
                </c:pt>
                <c:pt idx="8">
                  <c:v>Трактори</c:v>
                </c:pt>
              </c:strCache>
            </c:strRef>
          </c:cat>
          <c:val>
            <c:numRef>
              <c:f>Sheet2!$C$8:$K$8</c:f>
              <c:numCache>
                <c:formatCode>General</c:formatCode>
                <c:ptCount val="9"/>
                <c:pt idx="2" formatCode="0.000%">
                  <c:v>9.6373466457214997E-5</c:v>
                </c:pt>
                <c:pt idx="3" formatCode="0.0%">
                  <c:v>0</c:v>
                </c:pt>
                <c:pt idx="4" formatCode="0.0%">
                  <c:v>1.8916362653695448E-4</c:v>
                </c:pt>
                <c:pt idx="5" formatCode="0.0%">
                  <c:v>0</c:v>
                </c:pt>
                <c:pt idx="6" formatCode="0.0%">
                  <c:v>4.5716855279922053E-3</c:v>
                </c:pt>
                <c:pt idx="7" formatCode="0.0%">
                  <c:v>0</c:v>
                </c:pt>
                <c:pt idx="8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1-4156-B695-90FBE51D1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34"/>
        <c:axId val="281530063"/>
        <c:axId val="1"/>
      </c:barChart>
      <c:catAx>
        <c:axId val="2815300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476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0.30000000000000004"/>
        </c:scaling>
        <c:delete val="1"/>
        <c:axPos val="l"/>
        <c:numFmt formatCode="General" sourceLinked="1"/>
        <c:majorTickMark val="out"/>
        <c:minorTickMark val="none"/>
        <c:tickLblPos val="nextTo"/>
        <c:crossAx val="28153006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Sheet2!$A$9:$B$9</c:f>
              <c:strCache>
                <c:ptCount val="2"/>
                <c:pt idx="0">
                  <c:v>Биодизел</c:v>
                </c:pt>
                <c:pt idx="1">
                  <c:v>%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Sheet2!$C$4:$K$4</c:f>
              <c:strCache>
                <c:ptCount val="9"/>
                <c:pt idx="2">
                  <c:v>Патнички автомобили</c:v>
                </c:pt>
                <c:pt idx="3">
                  <c:v>Автобуси</c:v>
                </c:pt>
                <c:pt idx="4">
                  <c:v>Камиони</c:v>
                </c:pt>
                <c:pt idx="5">
                  <c:v>Влечни возила</c:v>
                </c:pt>
                <c:pt idx="6">
                  <c:v>Мотоцикли</c:v>
                </c:pt>
                <c:pt idx="7">
                  <c:v>Работни возила</c:v>
                </c:pt>
                <c:pt idx="8">
                  <c:v>Трактори</c:v>
                </c:pt>
              </c:strCache>
            </c:strRef>
          </c:cat>
          <c:val>
            <c:numRef>
              <c:f>Sheet2!$C$9:$K$9</c:f>
              <c:numCache>
                <c:formatCode>General</c:formatCode>
                <c:ptCount val="9"/>
                <c:pt idx="2" formatCode="0.0%">
                  <c:v>0</c:v>
                </c:pt>
                <c:pt idx="3" formatCode="0.0%">
                  <c:v>0</c:v>
                </c:pt>
                <c:pt idx="4" formatCode="0.0%">
                  <c:v>0</c:v>
                </c:pt>
                <c:pt idx="5" formatCode="0.0%">
                  <c:v>0</c:v>
                </c:pt>
                <c:pt idx="6" formatCode="0.0%">
                  <c:v>0</c:v>
                </c:pt>
                <c:pt idx="7" formatCode="0.0%">
                  <c:v>0</c:v>
                </c:pt>
                <c:pt idx="8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62-415D-AEBC-352E5E4D2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34"/>
        <c:axId val="281536719"/>
        <c:axId val="1"/>
      </c:barChart>
      <c:catAx>
        <c:axId val="281536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476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0.5"/>
        </c:scaling>
        <c:delete val="1"/>
        <c:axPos val="l"/>
        <c:numFmt formatCode="General" sourceLinked="1"/>
        <c:majorTickMark val="out"/>
        <c:minorTickMark val="none"/>
        <c:tickLblPos val="nextTo"/>
        <c:crossAx val="28153671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Sheet2!$A$10:$B$10</c:f>
              <c:strCache>
                <c:ptCount val="2"/>
                <c:pt idx="0">
                  <c:v>Останато</c:v>
                </c:pt>
                <c:pt idx="1">
                  <c:v>%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Sheet2!$C$4:$K$4</c:f>
              <c:strCache>
                <c:ptCount val="9"/>
                <c:pt idx="2">
                  <c:v>Патнички автомобили</c:v>
                </c:pt>
                <c:pt idx="3">
                  <c:v>Автобуси</c:v>
                </c:pt>
                <c:pt idx="4">
                  <c:v>Камиони</c:v>
                </c:pt>
                <c:pt idx="5">
                  <c:v>Влечни возила</c:v>
                </c:pt>
                <c:pt idx="6">
                  <c:v>Мотоцикли</c:v>
                </c:pt>
                <c:pt idx="7">
                  <c:v>Работни возила</c:v>
                </c:pt>
                <c:pt idx="8">
                  <c:v>Трактори</c:v>
                </c:pt>
              </c:strCache>
            </c:strRef>
          </c:cat>
          <c:val>
            <c:numRef>
              <c:f>Sheet2!$C$10:$K$10</c:f>
              <c:numCache>
                <c:formatCode>General</c:formatCode>
                <c:ptCount val="9"/>
                <c:pt idx="2" formatCode="0.000%">
                  <c:v>2.6984570608020201E-4</c:v>
                </c:pt>
                <c:pt idx="3" formatCode="0.0%">
                  <c:v>2.1868166198063107E-3</c:v>
                </c:pt>
                <c:pt idx="4" formatCode="0.0%">
                  <c:v>1.0268882583434672E-3</c:v>
                </c:pt>
                <c:pt idx="5" formatCode="0.0%">
                  <c:v>0</c:v>
                </c:pt>
                <c:pt idx="6" formatCode="0.0%">
                  <c:v>1.4164730570336506E-2</c:v>
                </c:pt>
                <c:pt idx="7" formatCode="0.0%">
                  <c:v>1.3736263736263737E-3</c:v>
                </c:pt>
                <c:pt idx="8" formatCode="0.0%">
                  <c:v>1.6604400166044004E-3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2-4630-A37E-574ED3243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34"/>
        <c:axId val="281530479"/>
        <c:axId val="1"/>
      </c:barChart>
      <c:catAx>
        <c:axId val="2815304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476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0.5"/>
        </c:scaling>
        <c:delete val="1"/>
        <c:axPos val="l"/>
        <c:numFmt formatCode="General" sourceLinked="1"/>
        <c:majorTickMark val="out"/>
        <c:minorTickMark val="none"/>
        <c:tickLblPos val="nextTo"/>
        <c:crossAx val="28153047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Sheet1!$A$38</c:f>
              <c:strCache>
                <c:ptCount val="1"/>
                <c:pt idx="0">
                  <c:v>Бензин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Sheet1!$D$38:$Z$38</c:f>
              <c:numCache>
                <c:formatCode>0.0%</c:formatCode>
                <c:ptCount val="23"/>
                <c:pt idx="0">
                  <c:v>0.26614651061985256</c:v>
                </c:pt>
                <c:pt idx="1">
                  <c:v>0.28196721311475409</c:v>
                </c:pt>
                <c:pt idx="2">
                  <c:v>0.30136481003319809</c:v>
                </c:pt>
                <c:pt idx="3">
                  <c:v>0.29393939393939394</c:v>
                </c:pt>
                <c:pt idx="4">
                  <c:v>0.28665123456790115</c:v>
                </c:pt>
                <c:pt idx="5">
                  <c:v>0.27680574248541945</c:v>
                </c:pt>
                <c:pt idx="6">
                  <c:v>0.27228809837505485</c:v>
                </c:pt>
                <c:pt idx="7">
                  <c:v>0.27937219730941704</c:v>
                </c:pt>
                <c:pt idx="8">
                  <c:v>0.29112271540469969</c:v>
                </c:pt>
                <c:pt idx="9">
                  <c:v>0.29991980753809139</c:v>
                </c:pt>
                <c:pt idx="10">
                  <c:v>0.29924378826071296</c:v>
                </c:pt>
                <c:pt idx="11">
                  <c:v>0.28794720389023964</c:v>
                </c:pt>
                <c:pt idx="12">
                  <c:v>0.27767825152275166</c:v>
                </c:pt>
                <c:pt idx="13">
                  <c:v>0.27419962335216569</c:v>
                </c:pt>
                <c:pt idx="14">
                  <c:v>0.25389459728206826</c:v>
                </c:pt>
                <c:pt idx="15">
                  <c:v>0.22820672478206722</c:v>
                </c:pt>
                <c:pt idx="16">
                  <c:v>0.21306048751128495</c:v>
                </c:pt>
                <c:pt idx="17">
                  <c:v>0.19325064897606004</c:v>
                </c:pt>
                <c:pt idx="18">
                  <c:v>0.1817445917655269</c:v>
                </c:pt>
                <c:pt idx="19">
                  <c:v>0.17100391838940687</c:v>
                </c:pt>
                <c:pt idx="20">
                  <c:v>0.15912915439629785</c:v>
                </c:pt>
                <c:pt idx="21">
                  <c:v>0.14841079536758328</c:v>
                </c:pt>
                <c:pt idx="22">
                  <c:v>0.13610450758187737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B-4F37-ACCD-094A6A92F03E}"/>
            </c:ext>
          </c:extLst>
        </c:ser>
        <c:ser>
          <c:idx val="3"/>
          <c:order val="1"/>
          <c:tx>
            <c:strRef>
              <c:f>Sheet1!$A$40</c:f>
              <c:strCache>
                <c:ptCount val="1"/>
                <c:pt idx="0">
                  <c:v>Нафта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Sheet1!$D$40:$Z$40</c:f>
              <c:numCache>
                <c:formatCode>0.0%</c:formatCode>
                <c:ptCount val="23"/>
                <c:pt idx="0">
                  <c:v>0.71348071087993059</c:v>
                </c:pt>
                <c:pt idx="1">
                  <c:v>0.62440801457194894</c:v>
                </c:pt>
                <c:pt idx="2">
                  <c:v>0.67650313537440054</c:v>
                </c:pt>
                <c:pt idx="3">
                  <c:v>0.68446969696969706</c:v>
                </c:pt>
                <c:pt idx="4">
                  <c:v>0.69212962962962954</c:v>
                </c:pt>
                <c:pt idx="5">
                  <c:v>0.69807088380439652</c:v>
                </c:pt>
                <c:pt idx="6">
                  <c:v>0.7022397891963108</c:v>
                </c:pt>
                <c:pt idx="7">
                  <c:v>0.69461883408071745</c:v>
                </c:pt>
                <c:pt idx="8">
                  <c:v>0.68146214099216695</c:v>
                </c:pt>
                <c:pt idx="9">
                  <c:v>0.67201283079390528</c:v>
                </c:pt>
                <c:pt idx="10">
                  <c:v>0.67302844796543027</c:v>
                </c:pt>
                <c:pt idx="11">
                  <c:v>0.68565474122959358</c:v>
                </c:pt>
                <c:pt idx="12">
                  <c:v>0.69580795413830165</c:v>
                </c:pt>
                <c:pt idx="13">
                  <c:v>0.67043314500941609</c:v>
                </c:pt>
                <c:pt idx="14">
                  <c:v>0.72323500165727539</c:v>
                </c:pt>
                <c:pt idx="15">
                  <c:v>0.75031133250311322</c:v>
                </c:pt>
                <c:pt idx="16">
                  <c:v>0.76798074029491414</c:v>
                </c:pt>
                <c:pt idx="17">
                  <c:v>0.78944332275742735</c:v>
                </c:pt>
                <c:pt idx="18">
                  <c:v>0.79854849965108177</c:v>
                </c:pt>
                <c:pt idx="19">
                  <c:v>0.81453857586812606</c:v>
                </c:pt>
                <c:pt idx="20">
                  <c:v>0.82824989482541023</c:v>
                </c:pt>
                <c:pt idx="21">
                  <c:v>0.83952349369930113</c:v>
                </c:pt>
                <c:pt idx="22">
                  <c:v>0.85300159254044827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AB-4F37-ACCD-094A6A92F03E}"/>
            </c:ext>
          </c:extLst>
        </c:ser>
        <c:ser>
          <c:idx val="5"/>
          <c:order val="2"/>
          <c:tx>
            <c:strRef>
              <c:f>Sheet1!$A$42</c:f>
              <c:strCache>
                <c:ptCount val="1"/>
                <c:pt idx="0">
                  <c:v>Гас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Sheet1!$D$42:$Z$42</c:f>
              <c:numCache>
                <c:formatCode>0.0%</c:formatCode>
                <c:ptCount val="23"/>
                <c:pt idx="0">
                  <c:v>0</c:v>
                </c:pt>
                <c:pt idx="1">
                  <c:v>8.1238615664845165E-2</c:v>
                </c:pt>
                <c:pt idx="2">
                  <c:v>9.2216894135005532E-3</c:v>
                </c:pt>
                <c:pt idx="3">
                  <c:v>1.0227272727272729E-2</c:v>
                </c:pt>
                <c:pt idx="4">
                  <c:v>1.0030864197530862E-2</c:v>
                </c:pt>
                <c:pt idx="5">
                  <c:v>1.6599371915657243E-2</c:v>
                </c:pt>
                <c:pt idx="6">
                  <c:v>1.7566974088713216E-2</c:v>
                </c:pt>
                <c:pt idx="7">
                  <c:v>1.928251121076233E-2</c:v>
                </c:pt>
                <c:pt idx="8">
                  <c:v>2.0887728459530023E-2</c:v>
                </c:pt>
                <c:pt idx="9">
                  <c:v>2.2052927024859659E-2</c:v>
                </c:pt>
                <c:pt idx="10">
                  <c:v>2.2326251350378103E-2</c:v>
                </c:pt>
                <c:pt idx="11">
                  <c:v>2.2229940951719349E-2</c:v>
                </c:pt>
                <c:pt idx="12">
                  <c:v>2.2572554639914005E-2</c:v>
                </c:pt>
                <c:pt idx="13">
                  <c:v>5.0094161958568729E-2</c:v>
                </c:pt>
                <c:pt idx="14">
                  <c:v>1.9555850182300296E-2</c:v>
                </c:pt>
                <c:pt idx="15">
                  <c:v>1.8368617683686174E-2</c:v>
                </c:pt>
                <c:pt idx="16">
                  <c:v>1.5648510382184771E-2</c:v>
                </c:pt>
                <c:pt idx="17">
                  <c:v>1.5575425439861556E-2</c:v>
                </c:pt>
                <c:pt idx="18">
                  <c:v>1.4235868806699234E-2</c:v>
                </c:pt>
                <c:pt idx="19">
                  <c:v>1.3241453857586814E-2</c:v>
                </c:pt>
                <c:pt idx="20">
                  <c:v>1.1385149347917544E-2</c:v>
                </c:pt>
                <c:pt idx="21">
                  <c:v>1.0815774705372176E-2</c:v>
                </c:pt>
                <c:pt idx="22">
                  <c:v>9.5783229856671367E-3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AB-4F37-ACCD-094A6A92F03E}"/>
            </c:ext>
          </c:extLst>
        </c:ser>
        <c:ser>
          <c:idx val="7"/>
          <c:order val="3"/>
          <c:tx>
            <c:strRef>
              <c:f>Sheet1!$A$44</c:f>
              <c:strCache>
                <c:ptCount val="1"/>
                <c:pt idx="0">
                  <c:v>Електрична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Sheet1!$D$44:$Z$44</c:f>
              <c:numCache>
                <c:formatCode>0.0%</c:formatCode>
                <c:ptCount val="23"/>
                <c:pt idx="0">
                  <c:v>4.3346337234503678E-4</c:v>
                </c:pt>
                <c:pt idx="1">
                  <c:v>3.642987249544626E-4</c:v>
                </c:pt>
                <c:pt idx="2">
                  <c:v>3.6886757654002215E-4</c:v>
                </c:pt>
                <c:pt idx="3">
                  <c:v>3.7878787878787884E-4</c:v>
                </c:pt>
                <c:pt idx="4">
                  <c:v>3.8580246913580239E-4</c:v>
                </c:pt>
                <c:pt idx="5">
                  <c:v>4.486316733961417E-4</c:v>
                </c:pt>
                <c:pt idx="6">
                  <c:v>4.3917435221783044E-4</c:v>
                </c:pt>
                <c:pt idx="7">
                  <c:v>4.4843049327354261E-4</c:v>
                </c:pt>
                <c:pt idx="8">
                  <c:v>4.3516100957354214E-4</c:v>
                </c:pt>
                <c:pt idx="9">
                  <c:v>4.0096230954290291E-4</c:v>
                </c:pt>
                <c:pt idx="10">
                  <c:v>3.601008282319049E-4</c:v>
                </c:pt>
                <c:pt idx="11">
                  <c:v>3.4734282737061483E-4</c:v>
                </c:pt>
                <c:pt idx="12">
                  <c:v>3.5829451809387314E-4</c:v>
                </c:pt>
                <c:pt idx="13">
                  <c:v>3.7664783427495286E-4</c:v>
                </c:pt>
                <c:pt idx="14">
                  <c:v>3.3145508783559825E-4</c:v>
                </c:pt>
                <c:pt idx="15">
                  <c:v>3.1133250311332497E-4</c:v>
                </c:pt>
                <c:pt idx="16">
                  <c:v>3.0093289196509175E-4</c:v>
                </c:pt>
                <c:pt idx="17">
                  <c:v>2.8843380444188062E-4</c:v>
                </c:pt>
                <c:pt idx="18">
                  <c:v>1.9539427773900911E-4</c:v>
                </c:pt>
                <c:pt idx="19">
                  <c:v>1.8916362653695448E-4</c:v>
                </c:pt>
                <c:pt idx="20">
                  <c:v>1.5776188472864958E-4</c:v>
                </c:pt>
                <c:pt idx="21">
                  <c:v>3.3161573389112799E-4</c:v>
                </c:pt>
                <c:pt idx="22">
                  <c:v>3.9236503796708752E-4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AB-4F37-ACCD-094A6A92F03E}"/>
            </c:ext>
          </c:extLst>
        </c:ser>
        <c:ser>
          <c:idx val="9"/>
          <c:order val="4"/>
          <c:tx>
            <c:strRef>
              <c:f>Sheet1!$A$46</c:f>
              <c:strCache>
                <c:ptCount val="1"/>
                <c:pt idx="0">
                  <c:v>Биодизел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Sheet1!$D$46:$Z$46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AB-4F37-ACCD-094A6A92F03E}"/>
            </c:ext>
          </c:extLst>
        </c:ser>
        <c:ser>
          <c:idx val="11"/>
          <c:order val="5"/>
          <c:tx>
            <c:strRef>
              <c:f>Sheet1!$A$48</c:f>
              <c:strCache>
                <c:ptCount val="1"/>
                <c:pt idx="0">
                  <c:v>Останато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Sheet1!$D$48:$Z$48</c:f>
              <c:numCache>
                <c:formatCode>0.0%</c:formatCode>
                <c:ptCount val="23"/>
                <c:pt idx="0">
                  <c:v>1.9939315127871692E-2</c:v>
                </c:pt>
                <c:pt idx="1">
                  <c:v>1.2021857923497267E-2</c:v>
                </c:pt>
                <c:pt idx="2">
                  <c:v>1.2541497602360754E-2</c:v>
                </c:pt>
                <c:pt idx="3">
                  <c:v>1.0984848484848484E-2</c:v>
                </c:pt>
                <c:pt idx="4">
                  <c:v>1.0802469135802469E-2</c:v>
                </c:pt>
                <c:pt idx="5">
                  <c:v>8.0753701211305502E-3</c:v>
                </c:pt>
                <c:pt idx="6">
                  <c:v>7.465963987703118E-3</c:v>
                </c:pt>
                <c:pt idx="7">
                  <c:v>6.278026905829597E-3</c:v>
                </c:pt>
                <c:pt idx="8">
                  <c:v>6.0922541340295904E-3</c:v>
                </c:pt>
                <c:pt idx="9">
                  <c:v>5.6134723336006406E-3</c:v>
                </c:pt>
                <c:pt idx="10">
                  <c:v>5.0414115952466688E-3</c:v>
                </c:pt>
                <c:pt idx="11">
                  <c:v>3.820771101076763E-3</c:v>
                </c:pt>
                <c:pt idx="12">
                  <c:v>3.5829451809387312E-3</c:v>
                </c:pt>
                <c:pt idx="13">
                  <c:v>4.8964218455743872E-3</c:v>
                </c:pt>
                <c:pt idx="14">
                  <c:v>2.9830957905203842E-3</c:v>
                </c:pt>
                <c:pt idx="15">
                  <c:v>2.8019925280199248E-3</c:v>
                </c:pt>
                <c:pt idx="16">
                  <c:v>3.0093289196509178E-3</c:v>
                </c:pt>
                <c:pt idx="17">
                  <c:v>1.4421690222094032E-3</c:v>
                </c:pt>
                <c:pt idx="18">
                  <c:v>5.2756454989532457E-3</c:v>
                </c:pt>
                <c:pt idx="19">
                  <c:v>1.0268882583434672E-3</c:v>
                </c:pt>
                <c:pt idx="20">
                  <c:v>1.0780395456457721E-3</c:v>
                </c:pt>
                <c:pt idx="21">
                  <c:v>9.1832049385235444E-4</c:v>
                </c:pt>
                <c:pt idx="22">
                  <c:v>9.2321185404020591E-4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AB-4F37-ACCD-094A6A92F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3821919"/>
        <c:axId val="1"/>
      </c:barChart>
      <c:catAx>
        <c:axId val="283821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382191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739201694418386E-2"/>
          <c:y val="0.89791485450600261"/>
          <c:w val="0.94795163068647736"/>
          <c:h val="6.3382131385201435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Sheet1!$A$53</c:f>
              <c:strCache>
                <c:ptCount val="1"/>
                <c:pt idx="0">
                  <c:v>Бензин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Sheet1!$D$53:$Z$53</c:f>
              <c:numCache>
                <c:formatCode>0.0%</c:formatCode>
                <c:ptCount val="23"/>
                <c:pt idx="0">
                  <c:v>0.18384401114206128</c:v>
                </c:pt>
                <c:pt idx="1">
                  <c:v>0.19948186528497414</c:v>
                </c:pt>
                <c:pt idx="2">
                  <c:v>0.19184652278177458</c:v>
                </c:pt>
                <c:pt idx="3">
                  <c:v>0.18734793187347934</c:v>
                </c:pt>
                <c:pt idx="4">
                  <c:v>0.17721518987341772</c:v>
                </c:pt>
                <c:pt idx="5">
                  <c:v>0.16927899686520378</c:v>
                </c:pt>
                <c:pt idx="6">
                  <c:v>0.16816816816816821</c:v>
                </c:pt>
                <c:pt idx="7">
                  <c:v>0.16129032258064516</c:v>
                </c:pt>
                <c:pt idx="8">
                  <c:v>0.16246498599439774</c:v>
                </c:pt>
                <c:pt idx="9">
                  <c:v>0.16243654822335024</c:v>
                </c:pt>
                <c:pt idx="10">
                  <c:v>0.15609756097560978</c:v>
                </c:pt>
                <c:pt idx="11">
                  <c:v>0.13555555555555554</c:v>
                </c:pt>
                <c:pt idx="12">
                  <c:v>0.12931034482758622</c:v>
                </c:pt>
                <c:pt idx="13">
                  <c:v>0.12085308056872036</c:v>
                </c:pt>
                <c:pt idx="14">
                  <c:v>0.10141987829614606</c:v>
                </c:pt>
                <c:pt idx="15">
                  <c:v>8.3809523809523806E-2</c:v>
                </c:pt>
                <c:pt idx="16">
                  <c:v>7.5229357798165128E-2</c:v>
                </c:pt>
                <c:pt idx="17">
                  <c:v>2.4647887323943671E-2</c:v>
                </c:pt>
                <c:pt idx="18">
                  <c:v>5.0997398091934085E-2</c:v>
                </c:pt>
                <c:pt idx="19">
                  <c:v>4.5081967213114756E-2</c:v>
                </c:pt>
                <c:pt idx="20">
                  <c:v>3.7056832353465165E-2</c:v>
                </c:pt>
                <c:pt idx="21">
                  <c:v>3.1990102509720744E-2</c:v>
                </c:pt>
                <c:pt idx="22">
                  <c:v>2.5330936427520837E-2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3-4E82-BBC3-11DA79374619}"/>
            </c:ext>
          </c:extLst>
        </c:ser>
        <c:ser>
          <c:idx val="3"/>
          <c:order val="1"/>
          <c:tx>
            <c:strRef>
              <c:f>Sheet1!$A$55</c:f>
              <c:strCache>
                <c:ptCount val="1"/>
                <c:pt idx="0">
                  <c:v>Нафта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Sheet1!$D$55:$Z$55</c:f>
              <c:numCache>
                <c:formatCode>0.0%</c:formatCode>
                <c:ptCount val="23"/>
                <c:pt idx="0">
                  <c:v>0.81058495821727017</c:v>
                </c:pt>
                <c:pt idx="1">
                  <c:v>0.7901554404145078</c:v>
                </c:pt>
                <c:pt idx="2">
                  <c:v>0.79376498800959239</c:v>
                </c:pt>
                <c:pt idx="3">
                  <c:v>0.79562043795620452</c:v>
                </c:pt>
                <c:pt idx="4">
                  <c:v>0.80253164556962031</c:v>
                </c:pt>
                <c:pt idx="5">
                  <c:v>0.80250783699059569</c:v>
                </c:pt>
                <c:pt idx="6">
                  <c:v>0.80180180180180183</c:v>
                </c:pt>
                <c:pt idx="7">
                  <c:v>0.80058651026392957</c:v>
                </c:pt>
                <c:pt idx="8">
                  <c:v>0.79831932773109238</c:v>
                </c:pt>
                <c:pt idx="9">
                  <c:v>0.79695431472081213</c:v>
                </c:pt>
                <c:pt idx="10">
                  <c:v>0.84146341463414642</c:v>
                </c:pt>
                <c:pt idx="11">
                  <c:v>0.82666666666666666</c:v>
                </c:pt>
                <c:pt idx="12">
                  <c:v>0.8362068965517242</c:v>
                </c:pt>
                <c:pt idx="13">
                  <c:v>0.8436018957345971</c:v>
                </c:pt>
                <c:pt idx="14">
                  <c:v>0.8661257606490872</c:v>
                </c:pt>
                <c:pt idx="15">
                  <c:v>0.88952380952380949</c:v>
                </c:pt>
                <c:pt idx="16">
                  <c:v>0.90091743119266054</c:v>
                </c:pt>
                <c:pt idx="17">
                  <c:v>0.97183098591549311</c:v>
                </c:pt>
                <c:pt idx="18">
                  <c:v>0.9316565481352993</c:v>
                </c:pt>
                <c:pt idx="19">
                  <c:v>0.94084105488239489</c:v>
                </c:pt>
                <c:pt idx="20">
                  <c:v>0.95065027614466413</c:v>
                </c:pt>
                <c:pt idx="21">
                  <c:v>0.95740544361965352</c:v>
                </c:pt>
                <c:pt idx="22">
                  <c:v>0.96551724137931039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33-4E82-BBC3-11DA79374619}"/>
            </c:ext>
          </c:extLst>
        </c:ser>
        <c:ser>
          <c:idx val="5"/>
          <c:order val="2"/>
          <c:tx>
            <c:strRef>
              <c:f>Sheet1!$A$57</c:f>
              <c:strCache>
                <c:ptCount val="1"/>
                <c:pt idx="0">
                  <c:v>Гас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Sheet1!$D$57:$Z$57</c:f>
              <c:numCache>
                <c:formatCode>0.0%</c:formatCode>
                <c:ptCount val="23"/>
                <c:pt idx="0">
                  <c:v>0</c:v>
                </c:pt>
                <c:pt idx="1">
                  <c:v>7.7720207253886018E-3</c:v>
                </c:pt>
                <c:pt idx="2">
                  <c:v>1.1990407673860911E-2</c:v>
                </c:pt>
                <c:pt idx="3">
                  <c:v>1.4598540145985403E-2</c:v>
                </c:pt>
                <c:pt idx="4">
                  <c:v>1.7721518987341776E-2</c:v>
                </c:pt>
                <c:pt idx="5">
                  <c:v>2.5078369905956115E-2</c:v>
                </c:pt>
                <c:pt idx="6">
                  <c:v>2.7027027027027029E-2</c:v>
                </c:pt>
                <c:pt idx="7">
                  <c:v>3.8123167155425221E-2</c:v>
                </c:pt>
                <c:pt idx="8">
                  <c:v>3.9215686274509803E-2</c:v>
                </c:pt>
                <c:pt idx="9">
                  <c:v>4.060913705583756E-2</c:v>
                </c:pt>
                <c:pt idx="10">
                  <c:v>2.4390243902439029E-3</c:v>
                </c:pt>
                <c:pt idx="11">
                  <c:v>3.7777777777777778E-2</c:v>
                </c:pt>
                <c:pt idx="12">
                  <c:v>3.4482758620689662E-2</c:v>
                </c:pt>
                <c:pt idx="13">
                  <c:v>3.5545023696682457E-2</c:v>
                </c:pt>
                <c:pt idx="14">
                  <c:v>3.2454361054766734E-2</c:v>
                </c:pt>
                <c:pt idx="15">
                  <c:v>2.6666666666666668E-2</c:v>
                </c:pt>
                <c:pt idx="16">
                  <c:v>2.2018348623853209E-2</c:v>
                </c:pt>
                <c:pt idx="17">
                  <c:v>3.5211267605633812E-3</c:v>
                </c:pt>
                <c:pt idx="18">
                  <c:v>1.5611448395490026E-2</c:v>
                </c:pt>
                <c:pt idx="19">
                  <c:v>1.4076977904490378E-2</c:v>
                </c:pt>
                <c:pt idx="20">
                  <c:v>1.2114733654017459E-2</c:v>
                </c:pt>
                <c:pt idx="21">
                  <c:v>1.0250972074938141E-2</c:v>
                </c:pt>
                <c:pt idx="22">
                  <c:v>9.1518221931688182E-3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33-4E82-BBC3-11DA79374619}"/>
            </c:ext>
          </c:extLst>
        </c:ser>
        <c:ser>
          <c:idx val="7"/>
          <c:order val="3"/>
          <c:tx>
            <c:strRef>
              <c:f>Sheet1!$A$59</c:f>
              <c:strCache>
                <c:ptCount val="1"/>
                <c:pt idx="0">
                  <c:v>Електрична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Sheet1!$D$59:$Z$59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2.5316455696202532E-3</c:v>
                </c:pt>
                <c:pt idx="5">
                  <c:v>3.1347962382445144E-3</c:v>
                </c:pt>
                <c:pt idx="6">
                  <c:v>3.0030030030030034E-3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33-4E82-BBC3-11DA79374619}"/>
            </c:ext>
          </c:extLst>
        </c:ser>
        <c:ser>
          <c:idx val="9"/>
          <c:order val="4"/>
          <c:tx>
            <c:strRef>
              <c:f>Sheet1!$A$61</c:f>
              <c:strCache>
                <c:ptCount val="1"/>
                <c:pt idx="0">
                  <c:v>Биодизел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Sheet1!$D$61:$Z$61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33-4E82-BBC3-11DA79374619}"/>
            </c:ext>
          </c:extLst>
        </c:ser>
        <c:ser>
          <c:idx val="11"/>
          <c:order val="5"/>
          <c:tx>
            <c:strRef>
              <c:f>Sheet1!$A$63</c:f>
              <c:strCache>
                <c:ptCount val="1"/>
                <c:pt idx="0">
                  <c:v>Останато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Sheet1!$D$63:$Z$63</c:f>
              <c:numCache>
                <c:formatCode>0.0%</c:formatCode>
                <c:ptCount val="23"/>
                <c:pt idx="0">
                  <c:v>5.5710306406685237E-3</c:v>
                </c:pt>
                <c:pt idx="1">
                  <c:v>2.5906735751295342E-3</c:v>
                </c:pt>
                <c:pt idx="2">
                  <c:v>2.3980815347721825E-3</c:v>
                </c:pt>
                <c:pt idx="3">
                  <c:v>2.4330900243309007E-3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1.8348623853211008E-3</c:v>
                </c:pt>
                <c:pt idx="17">
                  <c:v>0</c:v>
                </c:pt>
                <c:pt idx="18">
                  <c:v>1.7346053772766697E-3</c:v>
                </c:pt>
                <c:pt idx="19">
                  <c:v>0</c:v>
                </c:pt>
                <c:pt idx="20">
                  <c:v>1.7815784785319794E-4</c:v>
                </c:pt>
                <c:pt idx="21">
                  <c:v>3.5348179568752205E-4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33-4E82-BBC3-11DA79374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3815679"/>
        <c:axId val="1"/>
      </c:barChart>
      <c:catAx>
        <c:axId val="28381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381567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1713696983189143E-3"/>
          <c:y val="0.93635539520221323"/>
          <c:w val="0.96838353081752493"/>
          <c:h val="6.338207724034494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Sheet1!$A$67</c:f>
              <c:strCache>
                <c:ptCount val="1"/>
                <c:pt idx="0">
                  <c:v>Бензин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Sheet1!$H$3:$Z$3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Sheet1!$H$67:$Z$67</c:f>
              <c:numCache>
                <c:formatCode>General</c:formatCode>
                <c:ptCount val="19"/>
                <c:pt idx="0" formatCode="0.00">
                  <c:v>1.746</c:v>
                </c:pt>
                <c:pt idx="1">
                  <c:v>1.2030000000000001</c:v>
                </c:pt>
                <c:pt idx="2">
                  <c:v>1.484</c:v>
                </c:pt>
                <c:pt idx="3">
                  <c:v>3.1320000000000001</c:v>
                </c:pt>
                <c:pt idx="4">
                  <c:v>4.1539999999999999</c:v>
                </c:pt>
                <c:pt idx="5">
                  <c:v>8.3190000000000008</c:v>
                </c:pt>
                <c:pt idx="6">
                  <c:v>8.6839999999999993</c:v>
                </c:pt>
                <c:pt idx="7">
                  <c:v>7.4569999999999999</c:v>
                </c:pt>
                <c:pt idx="8" formatCode="0.00">
                  <c:v>7.51</c:v>
                </c:pt>
                <c:pt idx="9">
                  <c:v>7.9649999999999999</c:v>
                </c:pt>
                <c:pt idx="10" formatCode="0.00">
                  <c:v>7.681</c:v>
                </c:pt>
                <c:pt idx="11" formatCode="0.00">
                  <c:v>8.18</c:v>
                </c:pt>
                <c:pt idx="12" formatCode="0.00">
                  <c:v>9.4779999999999998</c:v>
                </c:pt>
                <c:pt idx="13" formatCode="0.00">
                  <c:v>11.11</c:v>
                </c:pt>
                <c:pt idx="14" formatCode="0.00">
                  <c:v>13.537000000000001</c:v>
                </c:pt>
                <c:pt idx="15" formatCode="0.00">
                  <c:v>12.747</c:v>
                </c:pt>
                <c:pt idx="16" formatCode="0.00">
                  <c:v>11.448</c:v>
                </c:pt>
                <c:pt idx="17" formatCode="0.00">
                  <c:v>12.227</c:v>
                </c:pt>
                <c:pt idx="18" formatCode="0.00">
                  <c:v>15.18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F-471B-BDE9-7FF80D30DF4D}"/>
            </c:ext>
          </c:extLst>
        </c:ser>
        <c:ser>
          <c:idx val="3"/>
          <c:order val="1"/>
          <c:tx>
            <c:strRef>
              <c:f>Sheet1!$A$69</c:f>
              <c:strCache>
                <c:ptCount val="1"/>
                <c:pt idx="0">
                  <c:v>Нафта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Sheet1!$H$3:$Z$3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Sheet1!$H$69:$Z$69</c:f>
              <c:numCache>
                <c:formatCode>General</c:formatCode>
                <c:ptCount val="19"/>
                <c:pt idx="0">
                  <c:v>0.104</c:v>
                </c:pt>
                <c:pt idx="1">
                  <c:v>6.4000000000000001E-2</c:v>
                </c:pt>
                <c:pt idx="2">
                  <c:v>0.114</c:v>
                </c:pt>
                <c:pt idx="3">
                  <c:v>0.17699999999999999</c:v>
                </c:pt>
                <c:pt idx="4">
                  <c:v>0.13400000000000001</c:v>
                </c:pt>
                <c:pt idx="5">
                  <c:v>0.154</c:v>
                </c:pt>
                <c:pt idx="6">
                  <c:v>0.28100000000000003</c:v>
                </c:pt>
                <c:pt idx="7">
                  <c:v>0.20100000000000001</c:v>
                </c:pt>
                <c:pt idx="8">
                  <c:v>0.63300000000000001</c:v>
                </c:pt>
                <c:pt idx="9">
                  <c:v>0.32500000000000001</c:v>
                </c:pt>
                <c:pt idx="10">
                  <c:v>0.249</c:v>
                </c:pt>
                <c:pt idx="11">
                  <c:v>0.27</c:v>
                </c:pt>
                <c:pt idx="12">
                  <c:v>0.30099999999999999</c:v>
                </c:pt>
                <c:pt idx="13">
                  <c:v>0.34300000000000003</c:v>
                </c:pt>
                <c:pt idx="14">
                  <c:v>0.34599999999999997</c:v>
                </c:pt>
                <c:pt idx="15">
                  <c:v>0.34300000000000003</c:v>
                </c:pt>
                <c:pt idx="16" formatCode="0.00">
                  <c:v>0.247</c:v>
                </c:pt>
                <c:pt idx="17" formatCode="0.00">
                  <c:v>0.22900000000000001</c:v>
                </c:pt>
                <c:pt idx="18" formatCode="0.00">
                  <c:v>0.26800000000000002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F-471B-BDE9-7FF80D30DF4D}"/>
            </c:ext>
          </c:extLst>
        </c:ser>
        <c:ser>
          <c:idx val="5"/>
          <c:order val="2"/>
          <c:tx>
            <c:strRef>
              <c:f>Sheet1!$A$71</c:f>
              <c:strCache>
                <c:ptCount val="1"/>
                <c:pt idx="0">
                  <c:v>Гас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Sheet1!$H$3:$Z$3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Sheet1!$H$71:$Z$71</c:f>
              <c:numCache>
                <c:formatCode>General</c:formatCode>
                <c:ptCount val="19"/>
                <c:pt idx="0">
                  <c:v>5.0000000000000001E-3</c:v>
                </c:pt>
                <c:pt idx="1">
                  <c:v>0</c:v>
                </c:pt>
                <c:pt idx="2">
                  <c:v>3.0000000000000001E-3</c:v>
                </c:pt>
                <c:pt idx="3">
                  <c:v>1.2E-2</c:v>
                </c:pt>
                <c:pt idx="4">
                  <c:v>2.1000000000000001E-2</c:v>
                </c:pt>
                <c:pt idx="5">
                  <c:v>8.9999999999999993E-3</c:v>
                </c:pt>
                <c:pt idx="6">
                  <c:v>8.0000000000000002E-3</c:v>
                </c:pt>
                <c:pt idx="7">
                  <c:v>8.9999999999999993E-3</c:v>
                </c:pt>
                <c:pt idx="8">
                  <c:v>1.2E-2</c:v>
                </c:pt>
                <c:pt idx="9">
                  <c:v>1.4E-2</c:v>
                </c:pt>
                <c:pt idx="10">
                  <c:v>0.01</c:v>
                </c:pt>
                <c:pt idx="11">
                  <c:v>6.0000000000000001E-3</c:v>
                </c:pt>
                <c:pt idx="12">
                  <c:v>5.0000000000000001E-3</c:v>
                </c:pt>
                <c:pt idx="13">
                  <c:v>8.9999999999999993E-3</c:v>
                </c:pt>
                <c:pt idx="14">
                  <c:v>7.0000000000000001E-3</c:v>
                </c:pt>
                <c:pt idx="15">
                  <c:v>3.0000000000000001E-3</c:v>
                </c:pt>
                <c:pt idx="16" formatCode="0.00">
                  <c:v>5.0000000000000001E-3</c:v>
                </c:pt>
                <c:pt idx="17" formatCode="0.000">
                  <c:v>4.0000000000000001E-3</c:v>
                </c:pt>
                <c:pt idx="18" formatCode="0.000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7F-471B-BDE9-7FF80D30DF4D}"/>
            </c:ext>
          </c:extLst>
        </c:ser>
        <c:ser>
          <c:idx val="7"/>
          <c:order val="3"/>
          <c:tx>
            <c:strRef>
              <c:f>Sheet1!$A$73</c:f>
              <c:strCache>
                <c:ptCount val="1"/>
                <c:pt idx="0">
                  <c:v>Електрична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Sheet1!$H$3:$Z$3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Sheet1!$H$73:$Z$73</c:f>
              <c:numCache>
                <c:formatCode>General</c:formatCode>
                <c:ptCount val="19"/>
                <c:pt idx="0">
                  <c:v>3.0000000000000001E-3</c:v>
                </c:pt>
                <c:pt idx="1">
                  <c:v>2E-3</c:v>
                </c:pt>
                <c:pt idx="2" formatCode="0.00">
                  <c:v>1E-3</c:v>
                </c:pt>
                <c:pt idx="3" formatCode="0.00">
                  <c:v>1E-3</c:v>
                </c:pt>
                <c:pt idx="4" formatCode="0.00">
                  <c:v>1E-3</c:v>
                </c:pt>
                <c:pt idx="5" formatCode="0.00">
                  <c:v>1E-3</c:v>
                </c:pt>
                <c:pt idx="6" formatCode="0.00">
                  <c:v>3.0000000000000001E-3</c:v>
                </c:pt>
                <c:pt idx="7" formatCode="0.00">
                  <c:v>2E-3</c:v>
                </c:pt>
                <c:pt idx="8" formatCode="0.00">
                  <c:v>2E-3</c:v>
                </c:pt>
                <c:pt idx="9" formatCode="0.00">
                  <c:v>1E-3</c:v>
                </c:pt>
                <c:pt idx="10" formatCode="0.00">
                  <c:v>3.0000000000000001E-3</c:v>
                </c:pt>
                <c:pt idx="11" formatCode="0.00">
                  <c:v>5.0000000000000001E-3</c:v>
                </c:pt>
                <c:pt idx="12" formatCode="0.00">
                  <c:v>1.7999999999999999E-2</c:v>
                </c:pt>
                <c:pt idx="13" formatCode="0.00">
                  <c:v>3.3000000000000002E-2</c:v>
                </c:pt>
                <c:pt idx="14" formatCode="0.00">
                  <c:v>3.5999999999999997E-2</c:v>
                </c:pt>
                <c:pt idx="15" formatCode="0.00">
                  <c:v>6.0999999999999999E-2</c:v>
                </c:pt>
                <c:pt idx="16" formatCode="0.00">
                  <c:v>8.5999999999999993E-2</c:v>
                </c:pt>
                <c:pt idx="17" formatCode="0.00">
                  <c:v>0.11600000000000001</c:v>
                </c:pt>
                <c:pt idx="18" formatCode="0.00">
                  <c:v>9.6000000000000002E-2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F-471B-BDE9-7FF80D30DF4D}"/>
            </c:ext>
          </c:extLst>
        </c:ser>
        <c:ser>
          <c:idx val="9"/>
          <c:order val="4"/>
          <c:tx>
            <c:strRef>
              <c:f>Sheet1!$A$75</c:f>
              <c:strCache>
                <c:ptCount val="1"/>
                <c:pt idx="0">
                  <c:v>Биодизел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Sheet1!$H$3:$Z$3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Sheet1!$H$75:$Z$75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4-FA7F-471B-BDE9-7FF80D30DF4D}"/>
            </c:ext>
          </c:extLst>
        </c:ser>
        <c:ser>
          <c:idx val="11"/>
          <c:order val="5"/>
          <c:tx>
            <c:strRef>
              <c:f>Sheet1!$A$77</c:f>
              <c:strCache>
                <c:ptCount val="1"/>
                <c:pt idx="0">
                  <c:v>Останато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Sheet1!$H$3:$Z$3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Sheet1!$H$77:$Z$77</c:f>
              <c:numCache>
                <c:formatCode>0.00</c:formatCode>
                <c:ptCount val="19"/>
                <c:pt idx="0">
                  <c:v>0.28399999999999997</c:v>
                </c:pt>
                <c:pt idx="1">
                  <c:v>0.113</c:v>
                </c:pt>
                <c:pt idx="2">
                  <c:v>0.122</c:v>
                </c:pt>
                <c:pt idx="3">
                  <c:v>0.12</c:v>
                </c:pt>
                <c:pt idx="4">
                  <c:v>0.127</c:v>
                </c:pt>
                <c:pt idx="5">
                  <c:v>0.14299999999999999</c:v>
                </c:pt>
                <c:pt idx="6">
                  <c:v>0.121</c:v>
                </c:pt>
                <c:pt idx="7">
                  <c:v>9.1999999999999998E-2</c:v>
                </c:pt>
                <c:pt idx="8">
                  <c:v>0.218</c:v>
                </c:pt>
                <c:pt idx="9">
                  <c:v>0.16800000000000001</c:v>
                </c:pt>
                <c:pt idx="10">
                  <c:v>0.15</c:v>
                </c:pt>
                <c:pt idx="11">
                  <c:v>0.17299999999999999</c:v>
                </c:pt>
                <c:pt idx="12">
                  <c:v>0.248</c:v>
                </c:pt>
                <c:pt idx="13">
                  <c:v>0.20200000000000001</c:v>
                </c:pt>
                <c:pt idx="14">
                  <c:v>0.22600000000000001</c:v>
                </c:pt>
                <c:pt idx="15">
                  <c:v>0.189</c:v>
                </c:pt>
                <c:pt idx="16">
                  <c:v>0.21299999999999999</c:v>
                </c:pt>
                <c:pt idx="17">
                  <c:v>0.218</c:v>
                </c:pt>
                <c:pt idx="18">
                  <c:v>0.23499999999999999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7F-471B-BDE9-7FF80D30D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3816511"/>
        <c:axId val="1"/>
      </c:barChart>
      <c:catAx>
        <c:axId val="28381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381651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200153398731958E-2"/>
          <c:y val="0.89791493235062791"/>
          <c:w val="0.94078300579842766"/>
          <c:h val="6.3381673250439641E-2"/>
        </c:manualLayout>
      </c:layout>
      <c:overlay val="0"/>
      <c:spPr>
        <a:noFill/>
        <a:ln w="25400">
          <a:noFill/>
        </a:ln>
      </c:sp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Sheet1!$A$82</c:f>
              <c:strCache>
                <c:ptCount val="1"/>
                <c:pt idx="0">
                  <c:v>Бензин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Sheet1!$H$3:$Z$3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Sheet1!$H$82:$Z$82</c:f>
              <c:numCache>
                <c:formatCode>General</c:formatCode>
                <c:ptCount val="19"/>
                <c:pt idx="0" formatCode="0.00">
                  <c:v>7.3999999999999996E-2</c:v>
                </c:pt>
                <c:pt idx="1">
                  <c:v>6.9000000000000006E-2</c:v>
                </c:pt>
                <c:pt idx="2">
                  <c:v>7.3999999999999996E-2</c:v>
                </c:pt>
                <c:pt idx="3">
                  <c:v>7.9000000000000001E-2</c:v>
                </c:pt>
                <c:pt idx="4">
                  <c:v>8.5000000000000006E-2</c:v>
                </c:pt>
                <c:pt idx="5">
                  <c:v>9.6000000000000002E-2</c:v>
                </c:pt>
                <c:pt idx="6">
                  <c:v>0.10100000000000001</c:v>
                </c:pt>
                <c:pt idx="7">
                  <c:v>0.104</c:v>
                </c:pt>
                <c:pt idx="8" formatCode="0.00">
                  <c:v>9.7000000000000003E-2</c:v>
                </c:pt>
                <c:pt idx="9">
                  <c:v>9.1999999999999998E-2</c:v>
                </c:pt>
                <c:pt idx="10" formatCode="0.00">
                  <c:v>8.7999999999999995E-2</c:v>
                </c:pt>
                <c:pt idx="11" formatCode="0.00">
                  <c:v>8.4000000000000005E-2</c:v>
                </c:pt>
                <c:pt idx="12" formatCode="0.00">
                  <c:v>8.4000000000000005E-2</c:v>
                </c:pt>
                <c:pt idx="13" formatCode="0.00">
                  <c:v>0.35299999999999998</c:v>
                </c:pt>
                <c:pt idx="14" formatCode="0.00">
                  <c:v>8.7999999999999995E-2</c:v>
                </c:pt>
                <c:pt idx="15" formatCode="0.00">
                  <c:v>7.2999999999999995E-2</c:v>
                </c:pt>
                <c:pt idx="16" formatCode="0.00">
                  <c:v>6.5000000000000002E-2</c:v>
                </c:pt>
                <c:pt idx="17" formatCode="0.00">
                  <c:v>6.2E-2</c:v>
                </c:pt>
                <c:pt idx="18" formatCode="0.00">
                  <c:v>6.6000000000000003E-2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8-4FCB-8F63-D90C727E6732}"/>
            </c:ext>
          </c:extLst>
        </c:ser>
        <c:ser>
          <c:idx val="3"/>
          <c:order val="1"/>
          <c:tx>
            <c:strRef>
              <c:f>Sheet1!$A$84</c:f>
              <c:strCache>
                <c:ptCount val="1"/>
                <c:pt idx="0">
                  <c:v>Нафта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Sheet1!$H$3:$Z$3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Sheet1!$H$84:$Z$84</c:f>
              <c:numCache>
                <c:formatCode>General</c:formatCode>
                <c:ptCount val="19"/>
                <c:pt idx="0">
                  <c:v>0.30199999999999999</c:v>
                </c:pt>
                <c:pt idx="1">
                  <c:v>0.27100000000000002</c:v>
                </c:pt>
                <c:pt idx="2">
                  <c:v>0.29699999999999999</c:v>
                </c:pt>
                <c:pt idx="3">
                  <c:v>0.316</c:v>
                </c:pt>
                <c:pt idx="4">
                  <c:v>0.33600000000000002</c:v>
                </c:pt>
                <c:pt idx="5">
                  <c:v>0.38800000000000001</c:v>
                </c:pt>
                <c:pt idx="6">
                  <c:v>0.436</c:v>
                </c:pt>
                <c:pt idx="7">
                  <c:v>0.46100000000000002</c:v>
                </c:pt>
                <c:pt idx="8">
                  <c:v>0.47799999999999998</c:v>
                </c:pt>
                <c:pt idx="9">
                  <c:v>0.44600000000000001</c:v>
                </c:pt>
                <c:pt idx="10">
                  <c:v>0.48199999999999998</c:v>
                </c:pt>
                <c:pt idx="11">
                  <c:v>0.51800000000000002</c:v>
                </c:pt>
                <c:pt idx="12">
                  <c:v>0.51600000000000001</c:v>
                </c:pt>
                <c:pt idx="13">
                  <c:v>5.181</c:v>
                </c:pt>
                <c:pt idx="14">
                  <c:v>0.72699999999999998</c:v>
                </c:pt>
                <c:pt idx="15">
                  <c:v>0.64500000000000002</c:v>
                </c:pt>
                <c:pt idx="16" formatCode="0.00">
                  <c:v>0.54800000000000004</c:v>
                </c:pt>
                <c:pt idx="17" formatCode="0.00">
                  <c:v>0.55900000000000005</c:v>
                </c:pt>
                <c:pt idx="18" formatCode="0.00">
                  <c:v>0.64400000000000002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18-4FCB-8F63-D90C727E6732}"/>
            </c:ext>
          </c:extLst>
        </c:ser>
        <c:ser>
          <c:idx val="5"/>
          <c:order val="2"/>
          <c:tx>
            <c:strRef>
              <c:f>Sheet1!$A$86</c:f>
              <c:strCache>
                <c:ptCount val="1"/>
                <c:pt idx="0">
                  <c:v>Гас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Sheet1!$H$3:$Z$3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Sheet1!$H$86:$Z$86</c:f>
              <c:numCache>
                <c:formatCode>General</c:formatCode>
                <c:ptCount val="19"/>
                <c:pt idx="0">
                  <c:v>4.0000000000000001E-3</c:v>
                </c:pt>
                <c:pt idx="1">
                  <c:v>1.2E-2</c:v>
                </c:pt>
                <c:pt idx="2">
                  <c:v>0.01</c:v>
                </c:pt>
                <c:pt idx="3">
                  <c:v>1.2E-2</c:v>
                </c:pt>
                <c:pt idx="4">
                  <c:v>0.01</c:v>
                </c:pt>
                <c:pt idx="5">
                  <c:v>1.2999999999999999E-2</c:v>
                </c:pt>
                <c:pt idx="6">
                  <c:v>1.2E-2</c:v>
                </c:pt>
                <c:pt idx="7">
                  <c:v>1.2E-2</c:v>
                </c:pt>
                <c:pt idx="8">
                  <c:v>0.01</c:v>
                </c:pt>
                <c:pt idx="9">
                  <c:v>8.9999999999999993E-3</c:v>
                </c:pt>
                <c:pt idx="10">
                  <c:v>1.4E-2</c:v>
                </c:pt>
                <c:pt idx="11">
                  <c:v>1.0999999999999999E-2</c:v>
                </c:pt>
                <c:pt idx="12">
                  <c:v>1.0999999999999999E-2</c:v>
                </c:pt>
                <c:pt idx="13">
                  <c:v>0.105</c:v>
                </c:pt>
                <c:pt idx="14">
                  <c:v>1.0999999999999999E-2</c:v>
                </c:pt>
                <c:pt idx="15">
                  <c:v>8.9999999999999993E-3</c:v>
                </c:pt>
                <c:pt idx="16" formatCode="0.00">
                  <c:v>6.0000000000000001E-3</c:v>
                </c:pt>
                <c:pt idx="17" formatCode="0.00">
                  <c:v>6.0000000000000001E-3</c:v>
                </c:pt>
                <c:pt idx="18" formatCode="0.00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18-4FCB-8F63-D90C727E6732}"/>
            </c:ext>
          </c:extLst>
        </c:ser>
        <c:ser>
          <c:idx val="7"/>
          <c:order val="3"/>
          <c:tx>
            <c:strRef>
              <c:f>Sheet1!$A$88</c:f>
              <c:strCache>
                <c:ptCount val="1"/>
                <c:pt idx="0">
                  <c:v>Електрична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Sheet1!$H$3:$Z$3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Sheet1!$H$88:$Z$88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3-9918-4FCB-8F63-D90C727E6732}"/>
            </c:ext>
          </c:extLst>
        </c:ser>
        <c:ser>
          <c:idx val="9"/>
          <c:order val="4"/>
          <c:tx>
            <c:strRef>
              <c:f>Sheet1!$A$90</c:f>
              <c:strCache>
                <c:ptCount val="1"/>
                <c:pt idx="0">
                  <c:v>Биодизел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Sheet1!$H$3:$Z$3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Sheet1!$H$90:$Z$90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4-9918-4FCB-8F63-D90C727E6732}"/>
            </c:ext>
          </c:extLst>
        </c:ser>
        <c:ser>
          <c:idx val="11"/>
          <c:order val="5"/>
          <c:tx>
            <c:strRef>
              <c:f>Sheet1!$A$92</c:f>
              <c:strCache>
                <c:ptCount val="1"/>
                <c:pt idx="0">
                  <c:v>Останато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Sheet1!$H$3:$Z$3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Sheet1!$H$92:$Z$92</c:f>
              <c:numCache>
                <c:formatCode>0.000</c:formatCode>
                <c:ptCount val="19"/>
                <c:pt idx="0">
                  <c:v>3.0000000000000001E-3</c:v>
                </c:pt>
                <c:pt idx="1">
                  <c:v>2E-3</c:v>
                </c:pt>
                <c:pt idx="2">
                  <c:v>1E-3</c:v>
                </c:pt>
                <c:pt idx="3">
                  <c:v>2E-3</c:v>
                </c:pt>
                <c:pt idx="4">
                  <c:v>2E-3</c:v>
                </c:pt>
                <c:pt idx="6">
                  <c:v>2E-3</c:v>
                </c:pt>
                <c:pt idx="10">
                  <c:v>1E-3</c:v>
                </c:pt>
                <c:pt idx="11">
                  <c:v>1E-3</c:v>
                </c:pt>
                <c:pt idx="12">
                  <c:v>1E-3</c:v>
                </c:pt>
                <c:pt idx="13">
                  <c:v>1E-3</c:v>
                </c:pt>
                <c:pt idx="14">
                  <c:v>4.0000000000000001E-3</c:v>
                </c:pt>
                <c:pt idx="15">
                  <c:v>1E-3</c:v>
                </c:pt>
                <c:pt idx="16" formatCode="0.00">
                  <c:v>0</c:v>
                </c:pt>
                <c:pt idx="17" formatCode="0.00">
                  <c:v>1E-3</c:v>
                </c:pt>
                <c:pt idx="18" formatCode="0.00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18-4FCB-8F63-D90C727E6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3816927"/>
        <c:axId val="1"/>
      </c:barChart>
      <c:catAx>
        <c:axId val="283816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381692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974595552386845E-2"/>
          <c:y val="0.89791485450600261"/>
          <c:w val="0.93521303179312987"/>
          <c:h val="6.3382131385201435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Sheet1!$A$97</c:f>
              <c:strCache>
                <c:ptCount val="1"/>
                <c:pt idx="0">
                  <c:v>Бензин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Sheet1!$H$3:$Z$3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Sheet1!$H$97:$Z$97</c:f>
              <c:numCache>
                <c:formatCode>General</c:formatCode>
                <c:ptCount val="19"/>
                <c:pt idx="0" formatCode="0.00">
                  <c:v>3.6999999999999998E-2</c:v>
                </c:pt>
                <c:pt idx="1">
                  <c:v>3.4000000000000002E-2</c:v>
                </c:pt>
                <c:pt idx="2">
                  <c:v>2.5000000000000001E-2</c:v>
                </c:pt>
                <c:pt idx="3">
                  <c:v>2.5000000000000001E-2</c:v>
                </c:pt>
                <c:pt idx="4">
                  <c:v>1.2999999999999999E-2</c:v>
                </c:pt>
                <c:pt idx="5">
                  <c:v>0.04</c:v>
                </c:pt>
                <c:pt idx="6">
                  <c:v>5.6000000000000001E-2</c:v>
                </c:pt>
                <c:pt idx="7">
                  <c:v>4.2999999999999997E-2</c:v>
                </c:pt>
                <c:pt idx="8" formatCode="0.00">
                  <c:v>0.254</c:v>
                </c:pt>
                <c:pt idx="9">
                  <c:v>9.5000000000000001E-2</c:v>
                </c:pt>
                <c:pt idx="10" formatCode="0.00">
                  <c:v>0.26</c:v>
                </c:pt>
                <c:pt idx="11" formatCode="0.00">
                  <c:v>0.2</c:v>
                </c:pt>
                <c:pt idx="12" formatCode="0.00">
                  <c:v>0.114</c:v>
                </c:pt>
                <c:pt idx="13" formatCode="0.00">
                  <c:v>8.3000000000000004E-2</c:v>
                </c:pt>
                <c:pt idx="14" formatCode="0.00">
                  <c:v>6.9000000000000006E-2</c:v>
                </c:pt>
                <c:pt idx="15" formatCode="0.00">
                  <c:v>7.6999999999999999E-2</c:v>
                </c:pt>
                <c:pt idx="16" formatCode="0.00">
                  <c:v>0.09</c:v>
                </c:pt>
                <c:pt idx="17" formatCode="0.00">
                  <c:v>0.185</c:v>
                </c:pt>
                <c:pt idx="18" formatCode="0.00">
                  <c:v>0.35199999999999998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1-4713-ADA8-8C458E6572F9}"/>
            </c:ext>
          </c:extLst>
        </c:ser>
        <c:ser>
          <c:idx val="3"/>
          <c:order val="1"/>
          <c:tx>
            <c:strRef>
              <c:f>Sheet1!$A$99</c:f>
              <c:strCache>
                <c:ptCount val="1"/>
                <c:pt idx="0">
                  <c:v>Нафта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Sheet1!$H$3:$Z$3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Sheet1!$H$99:$Z$99</c:f>
              <c:numCache>
                <c:formatCode>General</c:formatCode>
                <c:ptCount val="19"/>
                <c:pt idx="0">
                  <c:v>0.309</c:v>
                </c:pt>
                <c:pt idx="1">
                  <c:v>0.154</c:v>
                </c:pt>
                <c:pt idx="2">
                  <c:v>0.129</c:v>
                </c:pt>
                <c:pt idx="3">
                  <c:v>0.14399999999999999</c:v>
                </c:pt>
                <c:pt idx="4">
                  <c:v>0.11799999999999999</c:v>
                </c:pt>
                <c:pt idx="5">
                  <c:v>0.20599999999999999</c:v>
                </c:pt>
                <c:pt idx="6">
                  <c:v>0.58399999999999996</c:v>
                </c:pt>
                <c:pt idx="7">
                  <c:v>0.51600000000000001</c:v>
                </c:pt>
                <c:pt idx="8">
                  <c:v>0.84699999999999998</c:v>
                </c:pt>
                <c:pt idx="9">
                  <c:v>0.94599999999999995</c:v>
                </c:pt>
                <c:pt idx="10">
                  <c:v>9.2059999999999995</c:v>
                </c:pt>
                <c:pt idx="11">
                  <c:v>7.7759999999999998</c:v>
                </c:pt>
                <c:pt idx="12">
                  <c:v>6.3929999999999998</c:v>
                </c:pt>
                <c:pt idx="13">
                  <c:v>0.52900000000000003</c:v>
                </c:pt>
                <c:pt idx="14">
                  <c:v>2.589</c:v>
                </c:pt>
                <c:pt idx="15">
                  <c:v>2.319</c:v>
                </c:pt>
                <c:pt idx="16" formatCode="0.00">
                  <c:v>1.8009999999999999</c:v>
                </c:pt>
                <c:pt idx="17" formatCode="0.00">
                  <c:v>1.67</c:v>
                </c:pt>
                <c:pt idx="18" formatCode="0.00">
                  <c:v>2.5649999999999999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E1-4713-ADA8-8C458E6572F9}"/>
            </c:ext>
          </c:extLst>
        </c:ser>
        <c:ser>
          <c:idx val="5"/>
          <c:order val="2"/>
          <c:tx>
            <c:strRef>
              <c:f>Sheet1!$A$101</c:f>
              <c:strCache>
                <c:ptCount val="1"/>
                <c:pt idx="0">
                  <c:v>Гас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Sheet1!$H$3:$Z$3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Sheet1!$H$101:$Z$101</c:f>
              <c:numCache>
                <c:formatCode>General</c:formatCode>
                <c:ptCount val="19"/>
                <c:pt idx="0">
                  <c:v>0.01</c:v>
                </c:pt>
                <c:pt idx="1">
                  <c:v>3.0000000000000001E-3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3.0000000000000001E-3</c:v>
                </c:pt>
                <c:pt idx="5">
                  <c:v>1.0999999999999999E-2</c:v>
                </c:pt>
                <c:pt idx="6">
                  <c:v>4.0000000000000001E-3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1.2999999999999999E-2</c:v>
                </c:pt>
                <c:pt idx="10">
                  <c:v>0.26700000000000002</c:v>
                </c:pt>
                <c:pt idx="11">
                  <c:v>0.05</c:v>
                </c:pt>
                <c:pt idx="12">
                  <c:v>2.7E-2</c:v>
                </c:pt>
                <c:pt idx="13">
                  <c:v>0.01</c:v>
                </c:pt>
                <c:pt idx="14">
                  <c:v>1.2999999999999999E-2</c:v>
                </c:pt>
                <c:pt idx="15">
                  <c:v>8.9999999999999993E-3</c:v>
                </c:pt>
                <c:pt idx="16" formatCode="0.00">
                  <c:v>1.2E-2</c:v>
                </c:pt>
                <c:pt idx="17" formatCode="0.00">
                  <c:v>1.7000000000000001E-2</c:v>
                </c:pt>
                <c:pt idx="18" formatCode="0.00">
                  <c:v>1.6E-2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E1-4713-ADA8-8C458E6572F9}"/>
            </c:ext>
          </c:extLst>
        </c:ser>
        <c:ser>
          <c:idx val="7"/>
          <c:order val="3"/>
          <c:tx>
            <c:strRef>
              <c:f>Sheet1!$A$103</c:f>
              <c:strCache>
                <c:ptCount val="1"/>
                <c:pt idx="0">
                  <c:v>Електрична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Sheet1!$H$3:$Z$3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Sheet1!$H$103:$Z$103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3-D4E1-4713-ADA8-8C458E6572F9}"/>
            </c:ext>
          </c:extLst>
        </c:ser>
        <c:ser>
          <c:idx val="9"/>
          <c:order val="4"/>
          <c:tx>
            <c:strRef>
              <c:f>Sheet1!$A$105</c:f>
              <c:strCache>
                <c:ptCount val="1"/>
                <c:pt idx="0">
                  <c:v>Биодизел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Sheet1!$H$3:$Z$3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Sheet1!$H$105:$Z$105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4-D4E1-4713-ADA8-8C458E6572F9}"/>
            </c:ext>
          </c:extLst>
        </c:ser>
        <c:ser>
          <c:idx val="11"/>
          <c:order val="5"/>
          <c:tx>
            <c:strRef>
              <c:f>Sheet1!$A$107</c:f>
              <c:strCache>
                <c:ptCount val="1"/>
                <c:pt idx="0">
                  <c:v>Останато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Sheet1!$H$3:$Z$3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Sheet1!$H$107:$Z$107</c:f>
              <c:numCache>
                <c:formatCode>0.000</c:formatCode>
                <c:ptCount val="19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1E-3</c:v>
                </c:pt>
                <c:pt idx="4">
                  <c:v>2E-3</c:v>
                </c:pt>
                <c:pt idx="5">
                  <c:v>2E-3</c:v>
                </c:pt>
                <c:pt idx="6">
                  <c:v>1E-3</c:v>
                </c:pt>
                <c:pt idx="7">
                  <c:v>1E-3</c:v>
                </c:pt>
                <c:pt idx="9">
                  <c:v>5.0000000000000001E-3</c:v>
                </c:pt>
                <c:pt idx="10">
                  <c:v>7.0000000000000001E-3</c:v>
                </c:pt>
                <c:pt idx="11">
                  <c:v>4.0000000000000001E-3</c:v>
                </c:pt>
                <c:pt idx="12">
                  <c:v>2E-3</c:v>
                </c:pt>
                <c:pt idx="13">
                  <c:v>1E-3</c:v>
                </c:pt>
                <c:pt idx="14">
                  <c:v>3.9E-2</c:v>
                </c:pt>
                <c:pt idx="15">
                  <c:v>4.0000000000000001E-3</c:v>
                </c:pt>
                <c:pt idx="16" formatCode="0.00">
                  <c:v>6.0000000000000001E-3</c:v>
                </c:pt>
                <c:pt idx="17" formatCode="0.00">
                  <c:v>4.0000000000000001E-3</c:v>
                </c:pt>
                <c:pt idx="18" formatCode="0.00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E1-4713-ADA8-8C458E657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3822751"/>
        <c:axId val="1"/>
      </c:barChart>
      <c:catAx>
        <c:axId val="283822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382275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16138757214546E-2"/>
          <c:y val="0.91327842793787817"/>
          <c:w val="0.93998122400946749"/>
          <c:h val="6.3382131385201435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Sheet1!$A$8</c:f>
              <c:strCache>
                <c:ptCount val="1"/>
                <c:pt idx="0">
                  <c:v>Бензин</c:v>
                </c:pt>
              </c:strCache>
            </c:strRef>
          </c:tx>
          <c:spPr>
            <a:gradFill>
              <a:gsLst>
                <a:gs pos="0">
                  <a:schemeClr val="accent2">
                    <a:lumMod val="98000"/>
                    <a:lumOff val="2000"/>
                  </a:schemeClr>
                </a:gs>
                <a:gs pos="50000">
                  <a:schemeClr val="accent2">
                    <a:lumMod val="100000"/>
                  </a:schemeClr>
                </a:gs>
                <a:gs pos="100000">
                  <a:schemeClr val="accent2">
                    <a:lumMod val="99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Sheet1!$D$8:$Z$8</c:f>
              <c:numCache>
                <c:formatCode>0.0%</c:formatCode>
                <c:ptCount val="23"/>
                <c:pt idx="0">
                  <c:v>0.97219404707775181</c:v>
                </c:pt>
                <c:pt idx="1">
                  <c:v>0.94031843519476621</c:v>
                </c:pt>
                <c:pt idx="2">
                  <c:v>0.93086962139811358</c:v>
                </c:pt>
                <c:pt idx="3">
                  <c:v>0.87502438390012349</c:v>
                </c:pt>
                <c:pt idx="4">
                  <c:v>0.85053867449384613</c:v>
                </c:pt>
                <c:pt idx="5">
                  <c:v>0.78553385990938607</c:v>
                </c:pt>
                <c:pt idx="6">
                  <c:v>0.78225328752517476</c:v>
                </c:pt>
                <c:pt idx="7">
                  <c:v>0.75264166926746623</c:v>
                </c:pt>
                <c:pt idx="8">
                  <c:v>0.77111837591314525</c:v>
                </c:pt>
                <c:pt idx="9">
                  <c:v>0.77241457945346048</c:v>
                </c:pt>
                <c:pt idx="10">
                  <c:v>0.76672335600907027</c:v>
                </c:pt>
                <c:pt idx="11">
                  <c:v>0.73233625580195971</c:v>
                </c:pt>
                <c:pt idx="12">
                  <c:v>0.69320214669051872</c:v>
                </c:pt>
                <c:pt idx="13">
                  <c:v>0.66050241930138531</c:v>
                </c:pt>
                <c:pt idx="14">
                  <c:v>0.61661811784385545</c:v>
                </c:pt>
                <c:pt idx="15">
                  <c:v>0.57929734822990986</c:v>
                </c:pt>
                <c:pt idx="16">
                  <c:v>0.54489551305435424</c:v>
                </c:pt>
                <c:pt idx="17">
                  <c:v>0.51349708787034698</c:v>
                </c:pt>
                <c:pt idx="18">
                  <c:v>0.49008341423787921</c:v>
                </c:pt>
                <c:pt idx="19">
                  <c:v>0.46832686024883624</c:v>
                </c:pt>
                <c:pt idx="20">
                  <c:v>0.44325425989278944</c:v>
                </c:pt>
                <c:pt idx="21">
                  <c:v>0.42563071417254583</c:v>
                </c:pt>
                <c:pt idx="22">
                  <c:v>0.40683311707337494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2-478A-9D4B-F4B15D15D934}"/>
            </c:ext>
          </c:extLst>
        </c:ser>
        <c:ser>
          <c:idx val="2"/>
          <c:order val="1"/>
          <c:tx>
            <c:strRef>
              <c:f>Sheet1!$A$10</c:f>
              <c:strCache>
                <c:ptCount val="1"/>
                <c:pt idx="0">
                  <c:v>Нафта</c:v>
                </c:pt>
              </c:strCache>
            </c:strRef>
          </c:tx>
          <c:spPr>
            <a:gradFill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Sheet1!$D$10:$Z$10</c:f>
              <c:numCache>
                <c:formatCode>0.0%</c:formatCode>
                <c:ptCount val="23"/>
                <c:pt idx="0">
                  <c:v>2.32940435801476E-2</c:v>
                </c:pt>
                <c:pt idx="1">
                  <c:v>5.243833238759639E-2</c:v>
                </c:pt>
                <c:pt idx="2">
                  <c:v>6.0214497997157258E-2</c:v>
                </c:pt>
                <c:pt idx="3">
                  <c:v>0.1148969373821445</c:v>
                </c:pt>
                <c:pt idx="4">
                  <c:v>0.1371868850271839</c:v>
                </c:pt>
                <c:pt idx="5">
                  <c:v>0.17577482859548535</c:v>
                </c:pt>
                <c:pt idx="6">
                  <c:v>0.18098171622635548</c:v>
                </c:pt>
                <c:pt idx="7">
                  <c:v>0.20379865352891346</c:v>
                </c:pt>
                <c:pt idx="8">
                  <c:v>0.18460669168987368</c:v>
                </c:pt>
                <c:pt idx="9">
                  <c:v>0.18551176314089163</c:v>
                </c:pt>
                <c:pt idx="10">
                  <c:v>0.19203514739229025</c:v>
                </c:pt>
                <c:pt idx="11">
                  <c:v>0.23111139762764313</c:v>
                </c:pt>
                <c:pt idx="12">
                  <c:v>0.27216969077434194</c:v>
                </c:pt>
                <c:pt idx="13">
                  <c:v>0.30721813481805527</c:v>
                </c:pt>
                <c:pt idx="14">
                  <c:v>0.35301243042136532</c:v>
                </c:pt>
                <c:pt idx="15">
                  <c:v>0.39055054516085608</c:v>
                </c:pt>
                <c:pt idx="16">
                  <c:v>0.42482672364375429</c:v>
                </c:pt>
                <c:pt idx="17">
                  <c:v>0.45679918966827043</c:v>
                </c:pt>
                <c:pt idx="18">
                  <c:v>0.47755146519783642</c:v>
                </c:pt>
                <c:pt idx="19">
                  <c:v>0.50309358827327655</c:v>
                </c:pt>
                <c:pt idx="20">
                  <c:v>0.5294171513368443</c:v>
                </c:pt>
                <c:pt idx="21">
                  <c:v>0.54721852020988082</c:v>
                </c:pt>
                <c:pt idx="22">
                  <c:v>0.56798375957473524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2-478A-9D4B-F4B15D15D934}"/>
            </c:ext>
          </c:extLst>
        </c:ser>
        <c:ser>
          <c:idx val="3"/>
          <c:order val="2"/>
          <c:tx>
            <c:strRef>
              <c:f>Sheet1!$A$12</c:f>
              <c:strCache>
                <c:ptCount val="1"/>
                <c:pt idx="0">
                  <c:v>Гас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50000">
                  <a:schemeClr val="accent6">
                    <a:lumMod val="98000"/>
                    <a:lumOff val="2000"/>
                  </a:schemeClr>
                </a:gs>
                <a:gs pos="100000">
                  <a:schemeClr val="accent6">
                    <a:lumMod val="99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Sheet1!$D$12:$Z$12</c:f>
              <c:numCache>
                <c:formatCode>0.0%</c:formatCode>
                <c:ptCount val="23"/>
                <c:pt idx="0">
                  <c:v>3.4976041411633039E-5</c:v>
                </c:pt>
                <c:pt idx="1">
                  <c:v>3.7384425381354522E-3</c:v>
                </c:pt>
                <c:pt idx="2">
                  <c:v>5.4593616746349653E-3</c:v>
                </c:pt>
                <c:pt idx="3">
                  <c:v>7.3476819038949216E-3</c:v>
                </c:pt>
                <c:pt idx="4">
                  <c:v>9.9062739735165609E-3</c:v>
                </c:pt>
                <c:pt idx="5">
                  <c:v>3.6967242692754906E-2</c:v>
                </c:pt>
                <c:pt idx="6">
                  <c:v>3.5224894364806698E-2</c:v>
                </c:pt>
                <c:pt idx="7">
                  <c:v>4.2266708279459629E-2</c:v>
                </c:pt>
                <c:pt idx="8">
                  <c:v>4.3144852080558578E-2</c:v>
                </c:pt>
                <c:pt idx="9">
                  <c:v>4.1047470639656421E-2</c:v>
                </c:pt>
                <c:pt idx="10">
                  <c:v>4.0391156462585037E-2</c:v>
                </c:pt>
                <c:pt idx="11">
                  <c:v>3.5778751933986587E-2</c:v>
                </c:pt>
                <c:pt idx="12">
                  <c:v>3.3861487349859443E-2</c:v>
                </c:pt>
                <c:pt idx="13">
                  <c:v>3.1484059123748923E-2</c:v>
                </c:pt>
                <c:pt idx="14">
                  <c:v>2.9417702535113773E-2</c:v>
                </c:pt>
                <c:pt idx="15">
                  <c:v>2.9532911562794455E-2</c:v>
                </c:pt>
                <c:pt idx="16">
                  <c:v>2.8375631872426917E-2</c:v>
                </c:pt>
                <c:pt idx="17">
                  <c:v>2.9374525196252218E-2</c:v>
                </c:pt>
                <c:pt idx="18">
                  <c:v>2.8357868875195657E-2</c:v>
                </c:pt>
                <c:pt idx="19">
                  <c:v>2.8213332305349691E-2</c:v>
                </c:pt>
                <c:pt idx="20">
                  <c:v>2.6931773622828375E-2</c:v>
                </c:pt>
                <c:pt idx="21">
                  <c:v>2.6691767863633396E-2</c:v>
                </c:pt>
                <c:pt idx="22">
                  <c:v>2.4615964170608181E-2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2-478A-9D4B-F4B15D15D934}"/>
            </c:ext>
          </c:extLst>
        </c:ser>
        <c:ser>
          <c:idx val="4"/>
          <c:order val="3"/>
          <c:tx>
            <c:strRef>
              <c:f>Sheet1!$A$14</c:f>
              <c:strCache>
                <c:ptCount val="1"/>
                <c:pt idx="0">
                  <c:v>Електрична енергија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Sheet1!$D$14:$Z$14</c:f>
              <c:numCache>
                <c:formatCode>0.0%</c:formatCode>
                <c:ptCount val="23"/>
                <c:pt idx="0">
                  <c:v>0</c:v>
                </c:pt>
                <c:pt idx="1">
                  <c:v>3.337895123335225E-5</c:v>
                </c:pt>
                <c:pt idx="2">
                  <c:v>3.2303915234526423E-5</c:v>
                </c:pt>
                <c:pt idx="3">
                  <c:v>3.2511866831393463E-5</c:v>
                </c:pt>
                <c:pt idx="4">
                  <c:v>6.6708915646576165E-5</c:v>
                </c:pt>
                <c:pt idx="5">
                  <c:v>1.2028386993304197E-4</c:v>
                </c:pt>
                <c:pt idx="6">
                  <c:v>1.5795916755518701E-4</c:v>
                </c:pt>
                <c:pt idx="7">
                  <c:v>1.7834054126354275E-4</c:v>
                </c:pt>
                <c:pt idx="8">
                  <c:v>1.6144004520321265E-4</c:v>
                </c:pt>
                <c:pt idx="9">
                  <c:v>1.5202766903576451E-4</c:v>
                </c:pt>
                <c:pt idx="10">
                  <c:v>1.417233560090703E-4</c:v>
                </c:pt>
                <c:pt idx="11">
                  <c:v>1.2893243940175349E-4</c:v>
                </c:pt>
                <c:pt idx="12">
                  <c:v>1.277791975466394E-4</c:v>
                </c:pt>
                <c:pt idx="13">
                  <c:v>1.3256445946841652E-4</c:v>
                </c:pt>
                <c:pt idx="14">
                  <c:v>8.652265451504051E-5</c:v>
                </c:pt>
                <c:pt idx="15">
                  <c:v>8.0764571274734144E-5</c:v>
                </c:pt>
                <c:pt idx="16">
                  <c:v>7.8169784772525938E-5</c:v>
                </c:pt>
                <c:pt idx="17">
                  <c:v>7.5968599645479865E-5</c:v>
                </c:pt>
                <c:pt idx="18">
                  <c:v>9.9066790830377844E-5</c:v>
                </c:pt>
                <c:pt idx="19" formatCode="0.000%">
                  <c:v>9.6373466457214997E-5</c:v>
                </c:pt>
                <c:pt idx="20" formatCode="0.000%">
                  <c:v>1.1974894984867018E-4</c:v>
                </c:pt>
                <c:pt idx="21" formatCode="0.000%">
                  <c:v>1.6076571077083663E-4</c:v>
                </c:pt>
                <c:pt idx="22" formatCode="0.000%">
                  <c:v>2.6788330333598427E-4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02-478A-9D4B-F4B15D15D934}"/>
            </c:ext>
          </c:extLst>
        </c:ser>
        <c:ser>
          <c:idx val="5"/>
          <c:order val="4"/>
          <c:tx>
            <c:strRef>
              <c:f>Sheet1!$A$16</c:f>
              <c:strCache>
                <c:ptCount val="1"/>
                <c:pt idx="0">
                  <c:v>Биодизел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Sheet1!$D$16:$Z$16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02-478A-9D4B-F4B15D15D934}"/>
            </c:ext>
          </c:extLst>
        </c:ser>
        <c:ser>
          <c:idx val="6"/>
          <c:order val="5"/>
          <c:tx>
            <c:strRef>
              <c:f>Sheet1!$A$18</c:f>
              <c:strCache>
                <c:ptCount val="1"/>
                <c:pt idx="0">
                  <c:v>Останато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Sheet1!$D$3:$Z$3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Sheet1!$D$18:$Z$18</c:f>
              <c:numCache>
                <c:formatCode>0.0%</c:formatCode>
                <c:ptCount val="23"/>
                <c:pt idx="0">
                  <c:v>4.476933300689029E-3</c:v>
                </c:pt>
                <c:pt idx="1">
                  <c:v>3.4714109282686341E-3</c:v>
                </c:pt>
                <c:pt idx="2">
                  <c:v>3.4242150148598013E-3</c:v>
                </c:pt>
                <c:pt idx="3">
                  <c:v>2.6984849470056572E-3</c:v>
                </c:pt>
                <c:pt idx="4">
                  <c:v>2.3014575898068776E-3</c:v>
                </c:pt>
                <c:pt idx="5">
                  <c:v>1.6037849324405599E-3</c:v>
                </c:pt>
                <c:pt idx="6">
                  <c:v>1.3821427161078861E-3</c:v>
                </c:pt>
                <c:pt idx="7">
                  <c:v>1.114628382897142E-3</c:v>
                </c:pt>
                <c:pt idx="8">
                  <c:v>9.6864027121927587E-4</c:v>
                </c:pt>
                <c:pt idx="9">
                  <c:v>8.7415909695564588E-4</c:v>
                </c:pt>
                <c:pt idx="10">
                  <c:v>7.0861678004535147E-4</c:v>
                </c:pt>
                <c:pt idx="11">
                  <c:v>6.4466219700876743E-4</c:v>
                </c:pt>
                <c:pt idx="12">
                  <c:v>6.3889598773319699E-4</c:v>
                </c:pt>
                <c:pt idx="13">
                  <c:v>6.6282229734208257E-4</c:v>
                </c:pt>
                <c:pt idx="14">
                  <c:v>8.6522654515040515E-4</c:v>
                </c:pt>
                <c:pt idx="15">
                  <c:v>5.3843047516489442E-4</c:v>
                </c:pt>
                <c:pt idx="16">
                  <c:v>1.8239616446922718E-3</c:v>
                </c:pt>
                <c:pt idx="17" formatCode="0.00%">
                  <c:v>2.5322866548493293E-4</c:v>
                </c:pt>
                <c:pt idx="18">
                  <c:v>3.9081848982584063E-3</c:v>
                </c:pt>
                <c:pt idx="19" formatCode="0.00%">
                  <c:v>2.6984570608020201E-4</c:v>
                </c:pt>
                <c:pt idx="20" formatCode="0.00%">
                  <c:v>2.7706619768908002E-4</c:v>
                </c:pt>
                <c:pt idx="21" formatCode="0.00%">
                  <c:v>2.9823204316908826E-4</c:v>
                </c:pt>
                <c:pt idx="22" formatCode="0.00%">
                  <c:v>2.9927587794566988E-4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02-478A-9D4B-F4B15D15D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3821087"/>
        <c:axId val="1"/>
      </c:barChart>
      <c:catAx>
        <c:axId val="283821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838210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7179272874781864E-2"/>
          <c:y val="0.92094025811540392"/>
          <c:w val="0.92183914960398539"/>
          <c:h val="6.5216161451321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Sheet2!$A$5:$B$5</c:f>
              <c:strCache>
                <c:ptCount val="2"/>
                <c:pt idx="0">
                  <c:v>Бензин</c:v>
                </c:pt>
                <c:pt idx="1">
                  <c:v>%</c:v>
                </c:pt>
              </c:strCache>
            </c:strRef>
          </c:tx>
          <c:spPr>
            <a:solidFill>
              <a:srgbClr val="9E5ECE"/>
            </a:solidFill>
            <a:ln w="25400">
              <a:noFill/>
            </a:ln>
          </c:spPr>
          <c:invertIfNegative val="0"/>
          <c:cat>
            <c:strRef>
              <c:f>Sheet2!$C$4:$K$4</c:f>
              <c:strCache>
                <c:ptCount val="9"/>
                <c:pt idx="2">
                  <c:v>Патнички автомобили</c:v>
                </c:pt>
                <c:pt idx="3">
                  <c:v>Автобуси</c:v>
                </c:pt>
                <c:pt idx="4">
                  <c:v>Камиони</c:v>
                </c:pt>
                <c:pt idx="5">
                  <c:v>Влечни возила</c:v>
                </c:pt>
                <c:pt idx="6">
                  <c:v>Мотоцикли</c:v>
                </c:pt>
                <c:pt idx="7">
                  <c:v>Работни возила</c:v>
                </c:pt>
                <c:pt idx="8">
                  <c:v>Трактори</c:v>
                </c:pt>
              </c:strCache>
            </c:strRef>
          </c:cat>
          <c:val>
            <c:numRef>
              <c:f>Sheet2!$C$5:$K$5</c:f>
              <c:numCache>
                <c:formatCode>General</c:formatCode>
                <c:ptCount val="9"/>
                <c:pt idx="2" formatCode="0.0%">
                  <c:v>0.46832686024883624</c:v>
                </c:pt>
                <c:pt idx="3" formatCode="0.0%">
                  <c:v>4.623555139019056E-2</c:v>
                </c:pt>
                <c:pt idx="4" formatCode="0.0%">
                  <c:v>0.17100391838940687</c:v>
                </c:pt>
                <c:pt idx="5" formatCode="0.0%">
                  <c:v>4.5081967213114756E-2</c:v>
                </c:pt>
                <c:pt idx="6" formatCode="0.0%">
                  <c:v>0.95533238402158438</c:v>
                </c:pt>
                <c:pt idx="7" formatCode="0.0%">
                  <c:v>0.10027472527472527</c:v>
                </c:pt>
                <c:pt idx="8" formatCode="0.0%">
                  <c:v>3.1963470319634708E-2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8-43A4-AB98-D47D7D647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34"/>
        <c:axId val="283823167"/>
        <c:axId val="1"/>
      </c:barChart>
      <c:catAx>
        <c:axId val="283823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476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1"/>
        <c:axPos val="l"/>
        <c:numFmt formatCode="General" sourceLinked="1"/>
        <c:majorTickMark val="out"/>
        <c:minorTickMark val="none"/>
        <c:tickLblPos val="nextTo"/>
        <c:crossAx val="2838231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Sheet2!$A$6:$B$6</c:f>
              <c:strCache>
                <c:ptCount val="2"/>
                <c:pt idx="0">
                  <c:v>Нафта</c:v>
                </c:pt>
                <c:pt idx="1">
                  <c:v>%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Sheet2!$C$4:$K$4</c:f>
              <c:strCache>
                <c:ptCount val="9"/>
                <c:pt idx="2">
                  <c:v>Патнички автомобили</c:v>
                </c:pt>
                <c:pt idx="3">
                  <c:v>Автобуси</c:v>
                </c:pt>
                <c:pt idx="4">
                  <c:v>Камиони</c:v>
                </c:pt>
                <c:pt idx="5">
                  <c:v>Влечни возила</c:v>
                </c:pt>
                <c:pt idx="6">
                  <c:v>Мотоцикли</c:v>
                </c:pt>
                <c:pt idx="7">
                  <c:v>Работни возила</c:v>
                </c:pt>
                <c:pt idx="8">
                  <c:v>Трактори</c:v>
                </c:pt>
              </c:strCache>
            </c:strRef>
          </c:cat>
          <c:val>
            <c:numRef>
              <c:f>Sheet2!$C$6:$K$6</c:f>
              <c:numCache>
                <c:formatCode>General</c:formatCode>
                <c:ptCount val="9"/>
                <c:pt idx="2" formatCode="0.0%">
                  <c:v>0.50309358827327655</c:v>
                </c:pt>
                <c:pt idx="3" formatCode="0.0%">
                  <c:v>0.93908153701968122</c:v>
                </c:pt>
                <c:pt idx="4" formatCode="0.0%">
                  <c:v>0.81453857586812606</c:v>
                </c:pt>
                <c:pt idx="5" formatCode="0.0%">
                  <c:v>0.94084105488239489</c:v>
                </c:pt>
                <c:pt idx="6" formatCode="0.0%">
                  <c:v>2.5706362886906996E-2</c:v>
                </c:pt>
                <c:pt idx="7" formatCode="0.0%">
                  <c:v>0.88598901098901106</c:v>
                </c:pt>
                <c:pt idx="8" formatCode="0.0%">
                  <c:v>0.96264009962640107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7-4108-B35C-C5B7C6054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34"/>
        <c:axId val="283816095"/>
        <c:axId val="1"/>
      </c:barChart>
      <c:catAx>
        <c:axId val="283816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476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1"/>
        <c:axPos val="l"/>
        <c:numFmt formatCode="General" sourceLinked="1"/>
        <c:majorTickMark val="out"/>
        <c:minorTickMark val="none"/>
        <c:tickLblPos val="nextTo"/>
        <c:crossAx val="28381609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604157</xdr:colOff>
      <xdr:row>19</xdr:row>
      <xdr:rowOff>176893</xdr:rowOff>
    </xdr:from>
    <xdr:to>
      <xdr:col>38</xdr:col>
      <xdr:colOff>642257</xdr:colOff>
      <xdr:row>37</xdr:row>
      <xdr:rowOff>95249</xdr:rowOff>
    </xdr:to>
    <xdr:graphicFrame macro="">
      <xdr:nvGraphicFramePr>
        <xdr:cNvPr id="1817" name="Chart 2">
          <a:extLst>
            <a:ext uri="{FF2B5EF4-FFF2-40B4-BE49-F238E27FC236}">
              <a16:creationId xmlns:a16="http://schemas.microsoft.com/office/drawing/2014/main" id="{DDF4A7AE-D299-33E8-AAC9-BF7A9DD67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551089</xdr:colOff>
      <xdr:row>37</xdr:row>
      <xdr:rowOff>190500</xdr:rowOff>
    </xdr:from>
    <xdr:to>
      <xdr:col>38</xdr:col>
      <xdr:colOff>680356</xdr:colOff>
      <xdr:row>55</xdr:row>
      <xdr:rowOff>168730</xdr:rowOff>
    </xdr:to>
    <xdr:graphicFrame macro="">
      <xdr:nvGraphicFramePr>
        <xdr:cNvPr id="1818" name="Chart 3">
          <a:extLst>
            <a:ext uri="{FF2B5EF4-FFF2-40B4-BE49-F238E27FC236}">
              <a16:creationId xmlns:a16="http://schemas.microsoft.com/office/drawing/2014/main" id="{E020797A-9AD8-FC2C-CC48-2BB5255D0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27213</xdr:colOff>
      <xdr:row>57</xdr:row>
      <xdr:rowOff>43542</xdr:rowOff>
    </xdr:from>
    <xdr:to>
      <xdr:col>38</xdr:col>
      <xdr:colOff>625928</xdr:colOff>
      <xdr:row>73</xdr:row>
      <xdr:rowOff>81643</xdr:rowOff>
    </xdr:to>
    <xdr:graphicFrame macro="">
      <xdr:nvGraphicFramePr>
        <xdr:cNvPr id="1819" name="Chart 4">
          <a:extLst>
            <a:ext uri="{FF2B5EF4-FFF2-40B4-BE49-F238E27FC236}">
              <a16:creationId xmlns:a16="http://schemas.microsoft.com/office/drawing/2014/main" id="{570F1F87-E784-8B7F-E231-BA6D004B8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25855</xdr:colOff>
      <xdr:row>75</xdr:row>
      <xdr:rowOff>68036</xdr:rowOff>
    </xdr:from>
    <xdr:to>
      <xdr:col>38</xdr:col>
      <xdr:colOff>367393</xdr:colOff>
      <xdr:row>93</xdr:row>
      <xdr:rowOff>1362</xdr:rowOff>
    </xdr:to>
    <xdr:graphicFrame macro="">
      <xdr:nvGraphicFramePr>
        <xdr:cNvPr id="1820" name="Chart 4">
          <a:extLst>
            <a:ext uri="{FF2B5EF4-FFF2-40B4-BE49-F238E27FC236}">
              <a16:creationId xmlns:a16="http://schemas.microsoft.com/office/drawing/2014/main" id="{E3914E69-FC69-1CDD-9EA1-49CB032003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707571</xdr:colOff>
      <xdr:row>94</xdr:row>
      <xdr:rowOff>0</xdr:rowOff>
    </xdr:from>
    <xdr:to>
      <xdr:col>38</xdr:col>
      <xdr:colOff>240846</xdr:colOff>
      <xdr:row>109</xdr:row>
      <xdr:rowOff>40821</xdr:rowOff>
    </xdr:to>
    <xdr:graphicFrame macro="">
      <xdr:nvGraphicFramePr>
        <xdr:cNvPr id="1821" name="Chart 4">
          <a:extLst>
            <a:ext uri="{FF2B5EF4-FFF2-40B4-BE49-F238E27FC236}">
              <a16:creationId xmlns:a16="http://schemas.microsoft.com/office/drawing/2014/main" id="{5B0FE853-8115-BD2A-1913-D8527338B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598714</xdr:colOff>
      <xdr:row>109</xdr:row>
      <xdr:rowOff>108857</xdr:rowOff>
    </xdr:from>
    <xdr:to>
      <xdr:col>38</xdr:col>
      <xdr:colOff>541564</xdr:colOff>
      <xdr:row>126</xdr:row>
      <xdr:rowOff>176893</xdr:rowOff>
    </xdr:to>
    <xdr:graphicFrame macro="">
      <xdr:nvGraphicFramePr>
        <xdr:cNvPr id="1822" name="Chart 4">
          <a:extLst>
            <a:ext uri="{FF2B5EF4-FFF2-40B4-BE49-F238E27FC236}">
              <a16:creationId xmlns:a16="http://schemas.microsoft.com/office/drawing/2014/main" id="{76132103-2B81-F8A1-20DD-EA077EBB6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772887</xdr:colOff>
      <xdr:row>0</xdr:row>
      <xdr:rowOff>214993</xdr:rowOff>
    </xdr:from>
    <xdr:to>
      <xdr:col>37</xdr:col>
      <xdr:colOff>639536</xdr:colOff>
      <xdr:row>18</xdr:row>
      <xdr:rowOff>176893</xdr:rowOff>
    </xdr:to>
    <xdr:graphicFrame macro="">
      <xdr:nvGraphicFramePr>
        <xdr:cNvPr id="1823" name="Chart 1">
          <a:extLst>
            <a:ext uri="{FF2B5EF4-FFF2-40B4-BE49-F238E27FC236}">
              <a16:creationId xmlns:a16="http://schemas.microsoft.com/office/drawing/2014/main" id="{5EEE6856-03DF-C5ED-E653-2767A03D3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1466850</xdr:colOff>
      <xdr:row>12</xdr:row>
      <xdr:rowOff>28575</xdr:rowOff>
    </xdr:from>
    <xdr:to>
      <xdr:col>27</xdr:col>
      <xdr:colOff>752475</xdr:colOff>
      <xdr:row>27</xdr:row>
      <xdr:rowOff>104775</xdr:rowOff>
    </xdr:to>
    <xdr:graphicFrame macro="">
      <xdr:nvGraphicFramePr>
        <xdr:cNvPr id="508142" name="Chart 8">
          <a:extLst>
            <a:ext uri="{FF2B5EF4-FFF2-40B4-BE49-F238E27FC236}">
              <a16:creationId xmlns:a16="http://schemas.microsoft.com/office/drawing/2014/main" id="{50B0F513-CC11-2050-6544-A1D4B72AD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1466850</xdr:colOff>
      <xdr:row>26</xdr:row>
      <xdr:rowOff>85725</xdr:rowOff>
    </xdr:from>
    <xdr:to>
      <xdr:col>28</xdr:col>
      <xdr:colOff>0</xdr:colOff>
      <xdr:row>41</xdr:row>
      <xdr:rowOff>161925</xdr:rowOff>
    </xdr:to>
    <xdr:graphicFrame macro="">
      <xdr:nvGraphicFramePr>
        <xdr:cNvPr id="508143" name="Chart 9">
          <a:extLst>
            <a:ext uri="{FF2B5EF4-FFF2-40B4-BE49-F238E27FC236}">
              <a16:creationId xmlns:a16="http://schemas.microsoft.com/office/drawing/2014/main" id="{394B4A76-1D96-F61E-C299-9BA39A40A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1457325</xdr:colOff>
      <xdr:row>40</xdr:row>
      <xdr:rowOff>133350</xdr:rowOff>
    </xdr:from>
    <xdr:to>
      <xdr:col>27</xdr:col>
      <xdr:colOff>742950</xdr:colOff>
      <xdr:row>56</xdr:row>
      <xdr:rowOff>28575</xdr:rowOff>
    </xdr:to>
    <xdr:graphicFrame macro="">
      <xdr:nvGraphicFramePr>
        <xdr:cNvPr id="508144" name="Chart 10">
          <a:extLst>
            <a:ext uri="{FF2B5EF4-FFF2-40B4-BE49-F238E27FC236}">
              <a16:creationId xmlns:a16="http://schemas.microsoft.com/office/drawing/2014/main" id="{690BCAE8-6B82-12D8-2F6D-177F51724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1447800</xdr:colOff>
      <xdr:row>55</xdr:row>
      <xdr:rowOff>19050</xdr:rowOff>
    </xdr:from>
    <xdr:to>
      <xdr:col>27</xdr:col>
      <xdr:colOff>733425</xdr:colOff>
      <xdr:row>70</xdr:row>
      <xdr:rowOff>95250</xdr:rowOff>
    </xdr:to>
    <xdr:graphicFrame macro="">
      <xdr:nvGraphicFramePr>
        <xdr:cNvPr id="508145" name="Chart 11">
          <a:extLst>
            <a:ext uri="{FF2B5EF4-FFF2-40B4-BE49-F238E27FC236}">
              <a16:creationId xmlns:a16="http://schemas.microsoft.com/office/drawing/2014/main" id="{BA5D0233-16D8-E997-797E-7211E9FC7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1447800</xdr:colOff>
      <xdr:row>69</xdr:row>
      <xdr:rowOff>85725</xdr:rowOff>
    </xdr:from>
    <xdr:to>
      <xdr:col>27</xdr:col>
      <xdr:colOff>733425</xdr:colOff>
      <xdr:row>84</xdr:row>
      <xdr:rowOff>161925</xdr:rowOff>
    </xdr:to>
    <xdr:graphicFrame macro="">
      <xdr:nvGraphicFramePr>
        <xdr:cNvPr id="508146" name="Chart 12">
          <a:extLst>
            <a:ext uri="{FF2B5EF4-FFF2-40B4-BE49-F238E27FC236}">
              <a16:creationId xmlns:a16="http://schemas.microsoft.com/office/drawing/2014/main" id="{F01443EC-A632-0769-2E66-35E7F680B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1419225</xdr:colOff>
      <xdr:row>83</xdr:row>
      <xdr:rowOff>104775</xdr:rowOff>
    </xdr:from>
    <xdr:to>
      <xdr:col>27</xdr:col>
      <xdr:colOff>714375</xdr:colOff>
      <xdr:row>98</xdr:row>
      <xdr:rowOff>180975</xdr:rowOff>
    </xdr:to>
    <xdr:graphicFrame macro="">
      <xdr:nvGraphicFramePr>
        <xdr:cNvPr id="508147" name="Chart 13">
          <a:extLst>
            <a:ext uri="{FF2B5EF4-FFF2-40B4-BE49-F238E27FC236}">
              <a16:creationId xmlns:a16="http://schemas.microsoft.com/office/drawing/2014/main" id="{61DA1D64-07B0-B29F-BD6A-657C791DD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10" totalsRowShown="0" headerRowDxfId="13" headerRowBorderDxfId="12" tableBorderDxfId="11">
  <autoFilter ref="A3:K10" xr:uid="{00000000-0009-0000-0100-000001000000}"/>
  <tableColumns count="11">
    <tableColumn id="1" xr3:uid="{00000000-0010-0000-0000-000001000000}" name="Column1" dataDxfId="10"/>
    <tableColumn id="2" xr3:uid="{00000000-0010-0000-0000-000002000000}" name="единица" dataDxfId="9"/>
    <tableColumn id="11" xr3:uid="{00000000-0010-0000-0000-00000B000000}" name="Column3" dataDxfId="8"/>
    <tableColumn id="10" xr3:uid="{00000000-0010-0000-0000-00000A000000}" name="Column2" dataDxfId="7"/>
    <tableColumn id="3" xr3:uid="{00000000-0010-0000-0000-000003000000}" name="2018" dataDxfId="6" dataCellStyle="Percent"/>
    <tableColumn id="4" xr3:uid="{00000000-0010-0000-0000-000004000000}" name="2019" dataDxfId="5"/>
    <tableColumn id="5" xr3:uid="{00000000-0010-0000-0000-000005000000}" name="2020" dataDxfId="4"/>
    <tableColumn id="6" xr3:uid="{00000000-0010-0000-0000-000006000000}" name="2021" dataDxfId="3"/>
    <tableColumn id="7" xr3:uid="{00000000-0010-0000-0000-000007000000}" name="2022" dataDxfId="2"/>
    <tableColumn id="8" xr3:uid="{00000000-0010-0000-0000-000008000000}" name="2023" dataDxfId="1"/>
    <tableColumn id="9" xr3:uid="{00000000-0010-0000-0000-000009000000}" name="2024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8"/>
  <sheetViews>
    <sheetView workbookViewId="0">
      <selection activeCell="C34" sqref="C34"/>
    </sheetView>
  </sheetViews>
  <sheetFormatPr defaultColWidth="11.42578125" defaultRowHeight="15" x14ac:dyDescent="0.25"/>
  <cols>
    <col min="1" max="1" width="11.42578125" style="16" customWidth="1"/>
    <col min="2" max="2" width="37.42578125" style="16" customWidth="1"/>
    <col min="3" max="3" width="47.7109375" style="16" customWidth="1"/>
    <col min="4" max="4" width="44.140625" style="16" customWidth="1"/>
    <col min="5" max="5" width="11.42578125" style="16" customWidth="1"/>
    <col min="6" max="6" width="34.42578125" style="16" customWidth="1"/>
    <col min="7" max="16384" width="11.42578125" style="16"/>
  </cols>
  <sheetData>
    <row r="1" spans="2:4" ht="15.75" thickBot="1" x14ac:dyDescent="0.3"/>
    <row r="2" spans="2:4" ht="15.75" thickBot="1" x14ac:dyDescent="0.3">
      <c r="B2" s="100" t="s">
        <v>17</v>
      </c>
      <c r="C2" s="101"/>
      <c r="D2" s="102"/>
    </row>
    <row r="3" spans="2:4" x14ac:dyDescent="0.25">
      <c r="B3" s="17" t="s">
        <v>18</v>
      </c>
      <c r="C3" s="18" t="s">
        <v>50</v>
      </c>
      <c r="D3" s="19"/>
    </row>
    <row r="4" spans="2:4" x14ac:dyDescent="0.25">
      <c r="B4" s="17" t="s">
        <v>19</v>
      </c>
      <c r="C4" s="18" t="s">
        <v>49</v>
      </c>
      <c r="D4" s="19"/>
    </row>
    <row r="5" spans="2:4" x14ac:dyDescent="0.25">
      <c r="B5" s="17" t="s">
        <v>20</v>
      </c>
      <c r="C5" s="18" t="s">
        <v>43</v>
      </c>
      <c r="D5" s="19"/>
    </row>
    <row r="6" spans="2:4" x14ac:dyDescent="0.25">
      <c r="B6" s="17" t="s">
        <v>21</v>
      </c>
      <c r="C6" s="44">
        <v>43387</v>
      </c>
      <c r="D6" s="19"/>
    </row>
    <row r="7" spans="2:4" x14ac:dyDescent="0.25">
      <c r="B7" s="17" t="s">
        <v>22</v>
      </c>
      <c r="C7" s="18" t="s">
        <v>23</v>
      </c>
      <c r="D7" s="19"/>
    </row>
    <row r="8" spans="2:4" x14ac:dyDescent="0.25">
      <c r="B8" s="17" t="s">
        <v>24</v>
      </c>
      <c r="C8" s="20" t="s">
        <v>52</v>
      </c>
      <c r="D8" s="19"/>
    </row>
    <row r="9" spans="2:4" ht="15.75" thickBot="1" x14ac:dyDescent="0.3">
      <c r="B9" s="17" t="s">
        <v>25</v>
      </c>
      <c r="C9" s="21" t="s">
        <v>26</v>
      </c>
      <c r="D9" s="19"/>
    </row>
    <row r="10" spans="2:4" ht="15.75" thickBot="1" x14ac:dyDescent="0.3">
      <c r="B10" s="100" t="s">
        <v>27</v>
      </c>
      <c r="C10" s="101"/>
      <c r="D10" s="102"/>
    </row>
    <row r="11" spans="2:4" x14ac:dyDescent="0.25">
      <c r="B11" s="17" t="s">
        <v>28</v>
      </c>
      <c r="C11" s="22" t="s">
        <v>48</v>
      </c>
      <c r="D11" s="19"/>
    </row>
    <row r="12" spans="2:4" x14ac:dyDescent="0.25">
      <c r="B12" s="17" t="s">
        <v>29</v>
      </c>
      <c r="C12" s="22" t="s">
        <v>44</v>
      </c>
      <c r="D12" s="19"/>
    </row>
    <row r="13" spans="2:4" x14ac:dyDescent="0.25">
      <c r="B13" s="23" t="s">
        <v>30</v>
      </c>
      <c r="C13" s="24">
        <v>42096</v>
      </c>
      <c r="D13" s="25"/>
    </row>
    <row r="14" spans="2:4" x14ac:dyDescent="0.25">
      <c r="B14" s="26" t="s">
        <v>31</v>
      </c>
      <c r="C14" s="27" t="s">
        <v>59</v>
      </c>
      <c r="D14" s="28"/>
    </row>
    <row r="15" spans="2:4" x14ac:dyDescent="0.25">
      <c r="B15" s="17" t="s">
        <v>32</v>
      </c>
      <c r="C15" s="22" t="s">
        <v>51</v>
      </c>
      <c r="D15" s="19"/>
    </row>
    <row r="16" spans="2:4" x14ac:dyDescent="0.25">
      <c r="B16" s="17" t="s">
        <v>33</v>
      </c>
      <c r="C16" s="29" t="s">
        <v>34</v>
      </c>
      <c r="D16" s="19"/>
    </row>
    <row r="17" spans="2:4" x14ac:dyDescent="0.25">
      <c r="B17" s="30" t="s">
        <v>35</v>
      </c>
      <c r="C17" s="49">
        <v>43157</v>
      </c>
      <c r="D17" s="31"/>
    </row>
    <row r="18" spans="2:4" x14ac:dyDescent="0.25">
      <c r="B18" s="32" t="s">
        <v>36</v>
      </c>
      <c r="C18" s="33" t="s">
        <v>21</v>
      </c>
      <c r="D18" s="34"/>
    </row>
    <row r="19" spans="2:4" x14ac:dyDescent="0.25">
      <c r="B19" s="35" t="s">
        <v>46</v>
      </c>
      <c r="C19" s="22">
        <v>2014</v>
      </c>
      <c r="D19" s="19"/>
    </row>
    <row r="20" spans="2:4" ht="15.75" thickBot="1" x14ac:dyDescent="0.3">
      <c r="B20" s="45" t="s">
        <v>47</v>
      </c>
      <c r="C20" s="46">
        <v>2016</v>
      </c>
      <c r="D20" s="47"/>
    </row>
    <row r="21" spans="2:4" ht="15.75" thickBot="1" x14ac:dyDescent="0.3">
      <c r="B21" s="100" t="s">
        <v>37</v>
      </c>
      <c r="C21" s="101"/>
      <c r="D21" s="102"/>
    </row>
    <row r="22" spans="2:4" x14ac:dyDescent="0.25">
      <c r="B22" s="17" t="s">
        <v>37</v>
      </c>
      <c r="C22" s="22" t="s">
        <v>57</v>
      </c>
      <c r="D22" s="19"/>
    </row>
    <row r="23" spans="2:4" ht="15.75" thickBot="1" x14ac:dyDescent="0.3">
      <c r="B23" s="17" t="s">
        <v>38</v>
      </c>
      <c r="C23" s="22" t="s">
        <v>58</v>
      </c>
      <c r="D23" s="19"/>
    </row>
    <row r="24" spans="2:4" ht="15.75" thickBot="1" x14ac:dyDescent="0.3">
      <c r="B24" s="100" t="s">
        <v>39</v>
      </c>
      <c r="C24" s="101"/>
      <c r="D24" s="102"/>
    </row>
    <row r="25" spans="2:4" x14ac:dyDescent="0.25">
      <c r="B25" s="36" t="s">
        <v>40</v>
      </c>
      <c r="C25" s="37" t="s">
        <v>41</v>
      </c>
      <c r="D25" s="38" t="s">
        <v>42</v>
      </c>
    </row>
    <row r="26" spans="2:4" ht="30" x14ac:dyDescent="0.25">
      <c r="B26" s="39" t="s">
        <v>45</v>
      </c>
      <c r="C26" s="22" t="s">
        <v>53</v>
      </c>
      <c r="D26" s="48" t="s">
        <v>50</v>
      </c>
    </row>
    <row r="27" spans="2:4" x14ac:dyDescent="0.25">
      <c r="B27" s="39"/>
      <c r="C27" s="22"/>
      <c r="D27" s="40"/>
    </row>
    <row r="28" spans="2:4" ht="15.75" thickBot="1" x14ac:dyDescent="0.3">
      <c r="B28" s="41"/>
      <c r="C28" s="42"/>
      <c r="D28" s="43"/>
    </row>
  </sheetData>
  <mergeCells count="4">
    <mergeCell ref="B2:D2"/>
    <mergeCell ref="B10:D10"/>
    <mergeCell ref="B21:D21"/>
    <mergeCell ref="B24:D24"/>
  </mergeCells>
  <dataValidations count="1">
    <dataValidation type="list" allowBlank="1" showInputMessage="1" showErrorMessage="1" sqref="D16" xr:uid="{00000000-0002-0000-0000-000000000000}">
      <formula1>#N/A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10"/>
  <sheetViews>
    <sheetView tabSelected="1" topLeftCell="S1" zoomScale="70" zoomScaleNormal="70" workbookViewId="0">
      <pane ySplit="3" topLeftCell="A106" activePane="bottomLeft" state="frozen"/>
      <selection pane="bottomLeft" activeCell="AA125" sqref="AA125"/>
    </sheetView>
  </sheetViews>
  <sheetFormatPr defaultColWidth="11.42578125" defaultRowHeight="15" x14ac:dyDescent="0.25"/>
  <cols>
    <col min="1" max="1" width="22.140625" style="5" customWidth="1"/>
    <col min="2" max="2" width="16.42578125" style="5" customWidth="1"/>
    <col min="3" max="3" width="11.42578125" style="5" customWidth="1"/>
    <col min="4" max="4" width="10" style="5" bestFit="1" customWidth="1"/>
    <col min="5" max="21" width="11.42578125" style="5" customWidth="1"/>
    <col min="22" max="22" width="8.42578125" style="5" bestFit="1" customWidth="1"/>
    <col min="23" max="26" width="11.42578125" style="5" customWidth="1"/>
    <col min="27" max="27" width="11.85546875" style="5" customWidth="1"/>
    <col min="28" max="28" width="11.85546875" style="68" customWidth="1"/>
    <col min="29" max="16384" width="11.42578125" style="5"/>
  </cols>
  <sheetData>
    <row r="1" spans="1:30" ht="18.75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AA1"/>
      <c r="AB1"/>
      <c r="AC1"/>
      <c r="AD1"/>
    </row>
    <row r="2" spans="1:30" ht="15.75" thickBot="1" x14ac:dyDescent="0.3">
      <c r="A2" s="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30" ht="16.5" thickBot="1" x14ac:dyDescent="0.3">
      <c r="A3" s="2"/>
      <c r="B3" s="6" t="s">
        <v>8</v>
      </c>
      <c r="C3" s="6">
        <v>1990</v>
      </c>
      <c r="D3" s="6">
        <v>1995</v>
      </c>
      <c r="E3" s="6">
        <v>2000</v>
      </c>
      <c r="F3" s="6">
        <v>2001</v>
      </c>
      <c r="G3" s="6">
        <v>2002</v>
      </c>
      <c r="H3" s="6">
        <v>2003</v>
      </c>
      <c r="I3" s="6">
        <v>2004</v>
      </c>
      <c r="J3" s="6">
        <v>2005</v>
      </c>
      <c r="K3" s="6">
        <v>2006</v>
      </c>
      <c r="L3" s="6">
        <v>2007</v>
      </c>
      <c r="M3" s="6">
        <v>2008</v>
      </c>
      <c r="N3" s="6">
        <v>2009</v>
      </c>
      <c r="O3" s="6">
        <v>2010</v>
      </c>
      <c r="P3" s="6">
        <v>2011</v>
      </c>
      <c r="Q3" s="6">
        <v>2012</v>
      </c>
      <c r="R3" s="6">
        <v>2013</v>
      </c>
      <c r="S3" s="6">
        <v>2014</v>
      </c>
      <c r="T3" s="6">
        <v>2015</v>
      </c>
      <c r="U3" s="6">
        <v>2016</v>
      </c>
      <c r="V3" s="6">
        <v>2017</v>
      </c>
      <c r="W3" s="6">
        <v>2018</v>
      </c>
      <c r="X3" s="6">
        <v>2019</v>
      </c>
      <c r="Y3" s="6">
        <v>2020</v>
      </c>
      <c r="Z3" s="6">
        <v>2021</v>
      </c>
    </row>
    <row r="4" spans="1:30" ht="16.5" customHeight="1" x14ac:dyDescent="0.25">
      <c r="A4" s="107" t="s">
        <v>11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</row>
    <row r="5" spans="1:30" ht="16.5" thickBot="1" x14ac:dyDescent="0.3">
      <c r="A5" s="3" t="s">
        <v>2</v>
      </c>
      <c r="B5" s="7" t="s">
        <v>15</v>
      </c>
      <c r="C5" s="7">
        <v>230.77</v>
      </c>
      <c r="D5" s="8">
        <f>D7+D9+D11+D13+D15+D17</f>
        <v>285.90999999999997</v>
      </c>
      <c r="E5" s="8">
        <f>E7+E9+E11+E13+E15+E17</f>
        <v>299.58999999999997</v>
      </c>
      <c r="F5" s="8">
        <f t="shared" ref="F5:W5" si="0">F7+F9+F11+F13+F15+F17</f>
        <v>309.56</v>
      </c>
      <c r="G5" s="8">
        <f t="shared" si="0"/>
        <v>307.58</v>
      </c>
      <c r="H5" s="8">
        <f t="shared" si="0"/>
        <v>299.81</v>
      </c>
      <c r="I5" s="8">
        <f t="shared" si="0"/>
        <v>249.41</v>
      </c>
      <c r="J5" s="8">
        <f t="shared" si="0"/>
        <v>253.23</v>
      </c>
      <c r="K5" s="8">
        <f t="shared" si="0"/>
        <v>224.29</v>
      </c>
      <c r="L5" s="8">
        <f t="shared" si="0"/>
        <v>247.77</v>
      </c>
      <c r="M5" s="8">
        <f t="shared" si="0"/>
        <v>263.11</v>
      </c>
      <c r="N5" s="8">
        <f t="shared" si="0"/>
        <v>282.24</v>
      </c>
      <c r="O5" s="8">
        <f t="shared" si="0"/>
        <v>310.24</v>
      </c>
      <c r="P5" s="8">
        <f t="shared" si="0"/>
        <v>313.04000000000002</v>
      </c>
      <c r="Q5" s="8">
        <f t="shared" si="0"/>
        <v>301.74</v>
      </c>
      <c r="R5" s="8">
        <f t="shared" si="0"/>
        <v>346.73</v>
      </c>
      <c r="S5" s="8">
        <f t="shared" si="0"/>
        <v>371.45</v>
      </c>
      <c r="T5" s="8">
        <f t="shared" si="0"/>
        <v>383.77999999999992</v>
      </c>
      <c r="U5" s="8">
        <f t="shared" si="0"/>
        <v>394.9</v>
      </c>
      <c r="V5" s="8">
        <f t="shared" si="0"/>
        <v>403.76799999999997</v>
      </c>
      <c r="W5" s="8">
        <f t="shared" si="0"/>
        <v>415.05200000000002</v>
      </c>
      <c r="X5" s="13">
        <v>425.89100000000002</v>
      </c>
      <c r="Y5" s="8">
        <v>429.19600000000003</v>
      </c>
      <c r="Z5" s="8">
        <v>477.82</v>
      </c>
      <c r="AA5" s="72">
        <f>W5/C5</f>
        <v>1.7985526714910951</v>
      </c>
    </row>
    <row r="6" spans="1:30" ht="16.5" thickBot="1" x14ac:dyDescent="0.3">
      <c r="A6" s="104" t="s">
        <v>7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  <c r="V6" s="55"/>
      <c r="W6" s="65"/>
      <c r="X6" s="55"/>
      <c r="Y6" s="55"/>
      <c r="Z6" s="55"/>
      <c r="AA6" s="73"/>
    </row>
    <row r="7" spans="1:30" ht="16.5" thickBot="1" x14ac:dyDescent="0.3">
      <c r="A7" s="3" t="s">
        <v>3</v>
      </c>
      <c r="B7" s="7" t="s">
        <v>15</v>
      </c>
      <c r="C7" s="7"/>
      <c r="D7" s="7">
        <v>277.95999999999998</v>
      </c>
      <c r="E7" s="7">
        <v>281.70999999999998</v>
      </c>
      <c r="F7" s="7">
        <v>288.16000000000003</v>
      </c>
      <c r="G7" s="7">
        <v>269.14</v>
      </c>
      <c r="H7" s="8">
        <v>255</v>
      </c>
      <c r="I7" s="7">
        <v>195.92</v>
      </c>
      <c r="J7" s="7">
        <v>198.09</v>
      </c>
      <c r="K7" s="7">
        <v>168.81</v>
      </c>
      <c r="L7" s="7">
        <v>191.06</v>
      </c>
      <c r="M7" s="7">
        <v>203.23</v>
      </c>
      <c r="N7" s="8">
        <v>216.4</v>
      </c>
      <c r="O7" s="8">
        <v>227.2</v>
      </c>
      <c r="P7" s="9">
        <v>217</v>
      </c>
      <c r="Q7" s="8">
        <v>199.3</v>
      </c>
      <c r="R7" s="8">
        <v>213.8</v>
      </c>
      <c r="S7" s="8">
        <v>215.18</v>
      </c>
      <c r="T7" s="8">
        <v>209.12</v>
      </c>
      <c r="U7" s="8">
        <v>202.78</v>
      </c>
      <c r="V7" s="56">
        <v>197.88</v>
      </c>
      <c r="W7" s="56">
        <v>194.38</v>
      </c>
      <c r="X7" s="56">
        <v>188.77799999999999</v>
      </c>
      <c r="Y7" s="60">
        <v>182.679</v>
      </c>
      <c r="Z7" s="56">
        <v>194.393</v>
      </c>
      <c r="AA7" s="88">
        <f>(Z7-D7)/D7</f>
        <v>-0.30064397755072669</v>
      </c>
    </row>
    <row r="8" spans="1:30" ht="16.5" thickBot="1" x14ac:dyDescent="0.3">
      <c r="A8" s="3" t="s">
        <v>3</v>
      </c>
      <c r="B8" s="7" t="s">
        <v>1</v>
      </c>
      <c r="C8" s="10">
        <f>IF(C5="","n/a",(C7/C5))</f>
        <v>0</v>
      </c>
      <c r="D8" s="10">
        <f>IF(D5="","n/a",(D7/D5))</f>
        <v>0.97219404707775181</v>
      </c>
      <c r="E8" s="10">
        <f t="shared" ref="E8:Y8" si="1">IF(E5="","n/a",(E7/E5))</f>
        <v>0.94031843519476621</v>
      </c>
      <c r="F8" s="10">
        <f t="shared" si="1"/>
        <v>0.93086962139811358</v>
      </c>
      <c r="G8" s="10">
        <f t="shared" si="1"/>
        <v>0.87502438390012349</v>
      </c>
      <c r="H8" s="10">
        <f t="shared" si="1"/>
        <v>0.85053867449384613</v>
      </c>
      <c r="I8" s="10">
        <f t="shared" si="1"/>
        <v>0.78553385990938607</v>
      </c>
      <c r="J8" s="10">
        <f t="shared" si="1"/>
        <v>0.78225328752517476</v>
      </c>
      <c r="K8" s="10">
        <f t="shared" si="1"/>
        <v>0.75264166926746623</v>
      </c>
      <c r="L8" s="10">
        <f t="shared" si="1"/>
        <v>0.77111837591314525</v>
      </c>
      <c r="M8" s="10">
        <f t="shared" si="1"/>
        <v>0.77241457945346048</v>
      </c>
      <c r="N8" s="10">
        <f t="shared" si="1"/>
        <v>0.76672335600907027</v>
      </c>
      <c r="O8" s="10">
        <f t="shared" si="1"/>
        <v>0.73233625580195971</v>
      </c>
      <c r="P8" s="10">
        <f t="shared" si="1"/>
        <v>0.69320214669051872</v>
      </c>
      <c r="Q8" s="10">
        <f t="shared" si="1"/>
        <v>0.66050241930138531</v>
      </c>
      <c r="R8" s="10">
        <f t="shared" si="1"/>
        <v>0.61661811784385545</v>
      </c>
      <c r="S8" s="10">
        <f t="shared" si="1"/>
        <v>0.57929734822990986</v>
      </c>
      <c r="T8" s="10">
        <f t="shared" si="1"/>
        <v>0.54489551305435424</v>
      </c>
      <c r="U8" s="10">
        <f t="shared" si="1"/>
        <v>0.51349708787034698</v>
      </c>
      <c r="V8" s="10">
        <f t="shared" si="1"/>
        <v>0.49008341423787921</v>
      </c>
      <c r="W8" s="10">
        <f t="shared" si="1"/>
        <v>0.46832686024883624</v>
      </c>
      <c r="X8" s="10">
        <f t="shared" si="1"/>
        <v>0.44325425989278944</v>
      </c>
      <c r="Y8" s="86">
        <f t="shared" si="1"/>
        <v>0.42563071417254583</v>
      </c>
      <c r="Z8" s="57">
        <f>IF(Z5="","n/a",(Z7/Z5))</f>
        <v>0.40683311707337494</v>
      </c>
      <c r="AA8" s="5">
        <f>Z11/D11</f>
        <v>1176.2</v>
      </c>
    </row>
    <row r="9" spans="1:30" ht="16.5" thickBot="1" x14ac:dyDescent="0.3">
      <c r="A9" s="4" t="s">
        <v>4</v>
      </c>
      <c r="B9" s="7" t="s">
        <v>15</v>
      </c>
      <c r="C9" s="7"/>
      <c r="D9" s="7">
        <v>6.66</v>
      </c>
      <c r="E9" s="7">
        <v>15.71</v>
      </c>
      <c r="F9" s="7">
        <v>18.64</v>
      </c>
      <c r="G9" s="7">
        <v>35.340000000000003</v>
      </c>
      <c r="H9" s="7">
        <v>41.13</v>
      </c>
      <c r="I9" s="7">
        <v>43.84</v>
      </c>
      <c r="J9" s="7">
        <v>45.83</v>
      </c>
      <c r="K9" s="7">
        <v>45.71</v>
      </c>
      <c r="L9" s="7">
        <v>45.74</v>
      </c>
      <c r="M9" s="7">
        <v>48.81</v>
      </c>
      <c r="N9" s="8">
        <v>54.2</v>
      </c>
      <c r="O9" s="8">
        <v>71.7</v>
      </c>
      <c r="P9" s="8">
        <v>85.2</v>
      </c>
      <c r="Q9" s="8">
        <v>92.7</v>
      </c>
      <c r="R9" s="8">
        <v>122.4</v>
      </c>
      <c r="S9" s="8">
        <v>145.07</v>
      </c>
      <c r="T9" s="8">
        <v>163.04</v>
      </c>
      <c r="U9" s="8">
        <v>180.39</v>
      </c>
      <c r="V9" s="56">
        <v>192.82</v>
      </c>
      <c r="W9" s="56">
        <v>208.81</v>
      </c>
      <c r="X9" s="56">
        <v>225.47399999999999</v>
      </c>
      <c r="Y9" s="60">
        <v>234.864</v>
      </c>
      <c r="Z9" s="56">
        <v>271.39400000000001</v>
      </c>
      <c r="AA9" s="88">
        <f>(Y9-D9)/D9</f>
        <v>34.264864864864869</v>
      </c>
    </row>
    <row r="10" spans="1:30" ht="16.5" thickBot="1" x14ac:dyDescent="0.3">
      <c r="A10" s="4" t="s">
        <v>4</v>
      </c>
      <c r="B10" s="7" t="s">
        <v>1</v>
      </c>
      <c r="C10" s="10">
        <f t="shared" ref="C10:Z10" si="2">IF(C5="","n/a",(C9/C5))</f>
        <v>0</v>
      </c>
      <c r="D10" s="10">
        <f t="shared" si="2"/>
        <v>2.32940435801476E-2</v>
      </c>
      <c r="E10" s="10">
        <f t="shared" si="2"/>
        <v>5.243833238759639E-2</v>
      </c>
      <c r="F10" s="10">
        <f t="shared" si="2"/>
        <v>6.0214497997157258E-2</v>
      </c>
      <c r="G10" s="10">
        <f t="shared" si="2"/>
        <v>0.1148969373821445</v>
      </c>
      <c r="H10" s="10">
        <f t="shared" si="2"/>
        <v>0.1371868850271839</v>
      </c>
      <c r="I10" s="10">
        <f t="shared" si="2"/>
        <v>0.17577482859548535</v>
      </c>
      <c r="J10" s="10">
        <f t="shared" si="2"/>
        <v>0.18098171622635548</v>
      </c>
      <c r="K10" s="10">
        <f t="shared" si="2"/>
        <v>0.20379865352891346</v>
      </c>
      <c r="L10" s="10">
        <f t="shared" si="2"/>
        <v>0.18460669168987368</v>
      </c>
      <c r="M10" s="10">
        <f t="shared" si="2"/>
        <v>0.18551176314089163</v>
      </c>
      <c r="N10" s="10">
        <f t="shared" si="2"/>
        <v>0.19203514739229025</v>
      </c>
      <c r="O10" s="10">
        <f t="shared" si="2"/>
        <v>0.23111139762764313</v>
      </c>
      <c r="P10" s="10">
        <f t="shared" si="2"/>
        <v>0.27216969077434194</v>
      </c>
      <c r="Q10" s="10">
        <f t="shared" si="2"/>
        <v>0.30721813481805527</v>
      </c>
      <c r="R10" s="10">
        <f t="shared" si="2"/>
        <v>0.35301243042136532</v>
      </c>
      <c r="S10" s="10">
        <f t="shared" si="2"/>
        <v>0.39055054516085608</v>
      </c>
      <c r="T10" s="10">
        <f t="shared" si="2"/>
        <v>0.42482672364375429</v>
      </c>
      <c r="U10" s="10">
        <f t="shared" si="2"/>
        <v>0.45679918966827043</v>
      </c>
      <c r="V10" s="10">
        <f t="shared" si="2"/>
        <v>0.47755146519783642</v>
      </c>
      <c r="W10" s="10">
        <f t="shared" si="2"/>
        <v>0.50309358827327655</v>
      </c>
      <c r="X10" s="10">
        <f t="shared" si="2"/>
        <v>0.5294171513368443</v>
      </c>
      <c r="Y10" s="86">
        <f t="shared" si="2"/>
        <v>0.54721852020988082</v>
      </c>
      <c r="Z10" s="57">
        <f t="shared" si="2"/>
        <v>0.56798375957473524</v>
      </c>
      <c r="AA10" s="52"/>
    </row>
    <row r="11" spans="1:30" ht="16.5" thickBot="1" x14ac:dyDescent="0.3">
      <c r="A11" s="4" t="s">
        <v>5</v>
      </c>
      <c r="B11" s="7" t="s">
        <v>15</v>
      </c>
      <c r="C11" s="7"/>
      <c r="D11" s="7">
        <v>0.01</v>
      </c>
      <c r="E11" s="7">
        <v>1.1200000000000001</v>
      </c>
      <c r="F11" s="7">
        <v>1.69</v>
      </c>
      <c r="G11" s="7">
        <v>2.2599999999999998</v>
      </c>
      <c r="H11" s="7">
        <v>2.97</v>
      </c>
      <c r="I11" s="7">
        <v>9.2200000000000006</v>
      </c>
      <c r="J11" s="7">
        <v>8.92</v>
      </c>
      <c r="K11" s="7">
        <v>9.48</v>
      </c>
      <c r="L11" s="7">
        <v>10.69</v>
      </c>
      <c r="M11" s="8">
        <v>10.8</v>
      </c>
      <c r="N11" s="8">
        <v>11.4</v>
      </c>
      <c r="O11" s="8">
        <v>11.1</v>
      </c>
      <c r="P11" s="8">
        <v>10.6</v>
      </c>
      <c r="Q11" s="8">
        <v>9.5</v>
      </c>
      <c r="R11" s="8">
        <v>10.199999999999999</v>
      </c>
      <c r="S11" s="8">
        <v>10.97</v>
      </c>
      <c r="T11" s="8">
        <v>10.89</v>
      </c>
      <c r="U11" s="8">
        <v>11.6</v>
      </c>
      <c r="V11" s="56">
        <v>11.45</v>
      </c>
      <c r="W11" s="56">
        <v>11.71</v>
      </c>
      <c r="X11" s="56">
        <v>11.47</v>
      </c>
      <c r="Y11" s="60">
        <v>11.456</v>
      </c>
      <c r="Z11" s="56">
        <v>11.762</v>
      </c>
      <c r="AA11" s="51"/>
    </row>
    <row r="12" spans="1:30" ht="16.5" thickBot="1" x14ac:dyDescent="0.3">
      <c r="A12" s="4" t="s">
        <v>5</v>
      </c>
      <c r="B12" s="7" t="s">
        <v>1</v>
      </c>
      <c r="C12" s="10">
        <f>IF(C5="","n/a",(C11/C5))</f>
        <v>0</v>
      </c>
      <c r="D12" s="10">
        <f t="shared" ref="D12:Z12" si="3">IF(D5="","n/a",(D11/D5))</f>
        <v>3.4976041411633039E-5</v>
      </c>
      <c r="E12" s="10">
        <f t="shared" si="3"/>
        <v>3.7384425381354522E-3</v>
      </c>
      <c r="F12" s="10">
        <f t="shared" si="3"/>
        <v>5.4593616746349653E-3</v>
      </c>
      <c r="G12" s="10">
        <f t="shared" si="3"/>
        <v>7.3476819038949216E-3</v>
      </c>
      <c r="H12" s="10">
        <f t="shared" si="3"/>
        <v>9.9062739735165609E-3</v>
      </c>
      <c r="I12" s="10">
        <f t="shared" si="3"/>
        <v>3.6967242692754906E-2</v>
      </c>
      <c r="J12" s="10">
        <f t="shared" si="3"/>
        <v>3.5224894364806698E-2</v>
      </c>
      <c r="K12" s="10">
        <f t="shared" si="3"/>
        <v>4.2266708279459629E-2</v>
      </c>
      <c r="L12" s="10">
        <f t="shared" si="3"/>
        <v>4.3144852080558578E-2</v>
      </c>
      <c r="M12" s="10">
        <f t="shared" si="3"/>
        <v>4.1047470639656421E-2</v>
      </c>
      <c r="N12" s="10">
        <f t="shared" si="3"/>
        <v>4.0391156462585037E-2</v>
      </c>
      <c r="O12" s="10">
        <f t="shared" si="3"/>
        <v>3.5778751933986587E-2</v>
      </c>
      <c r="P12" s="10">
        <f t="shared" si="3"/>
        <v>3.3861487349859443E-2</v>
      </c>
      <c r="Q12" s="10">
        <f t="shared" si="3"/>
        <v>3.1484059123748923E-2</v>
      </c>
      <c r="R12" s="10">
        <f t="shared" si="3"/>
        <v>2.9417702535113773E-2</v>
      </c>
      <c r="S12" s="10">
        <f t="shared" si="3"/>
        <v>2.9532911562794455E-2</v>
      </c>
      <c r="T12" s="10">
        <f t="shared" si="3"/>
        <v>2.8375631872426917E-2</v>
      </c>
      <c r="U12" s="10">
        <f t="shared" si="3"/>
        <v>2.9374525196252218E-2</v>
      </c>
      <c r="V12" s="10">
        <f t="shared" si="3"/>
        <v>2.8357868875195657E-2</v>
      </c>
      <c r="W12" s="10">
        <f t="shared" si="3"/>
        <v>2.8213332305349691E-2</v>
      </c>
      <c r="X12" s="10">
        <f t="shared" si="3"/>
        <v>2.6931773622828375E-2</v>
      </c>
      <c r="Y12" s="86">
        <f t="shared" si="3"/>
        <v>2.6691767863633396E-2</v>
      </c>
      <c r="Z12" s="57">
        <f t="shared" si="3"/>
        <v>2.4615964170608181E-2</v>
      </c>
      <c r="AA12" s="52"/>
    </row>
    <row r="13" spans="1:30" ht="16.5" thickBot="1" x14ac:dyDescent="0.3">
      <c r="A13" s="4" t="s">
        <v>6</v>
      </c>
      <c r="B13" s="7" t="s">
        <v>15</v>
      </c>
      <c r="C13" s="7"/>
      <c r="D13" s="8">
        <v>0</v>
      </c>
      <c r="E13" s="7">
        <v>0.01</v>
      </c>
      <c r="F13" s="7">
        <v>0.01</v>
      </c>
      <c r="G13" s="7">
        <v>0.01</v>
      </c>
      <c r="H13" s="7">
        <v>0.02</v>
      </c>
      <c r="I13" s="7">
        <v>0.03</v>
      </c>
      <c r="J13" s="7">
        <v>0.04</v>
      </c>
      <c r="K13" s="7">
        <v>0.04</v>
      </c>
      <c r="L13" s="7">
        <v>0.04</v>
      </c>
      <c r="M13" s="7">
        <v>0.04</v>
      </c>
      <c r="N13" s="7">
        <v>0.04</v>
      </c>
      <c r="O13" s="7">
        <v>0.04</v>
      </c>
      <c r="P13" s="7">
        <v>0.04</v>
      </c>
      <c r="Q13" s="7">
        <v>0.04</v>
      </c>
      <c r="R13" s="7">
        <v>0.03</v>
      </c>
      <c r="S13" s="7">
        <v>0.03</v>
      </c>
      <c r="T13" s="7">
        <v>0.03</v>
      </c>
      <c r="U13" s="7">
        <v>0.03</v>
      </c>
      <c r="V13" s="2">
        <v>0.04</v>
      </c>
      <c r="W13" s="2">
        <v>0.04</v>
      </c>
      <c r="X13" s="56">
        <v>5.0999999999999997E-2</v>
      </c>
      <c r="Y13" s="60">
        <v>6.9000000000000006E-2</v>
      </c>
      <c r="Z13" s="2">
        <v>0.128</v>
      </c>
      <c r="AA13" s="51"/>
      <c r="AB13" s="99">
        <f>Z12+Z14</f>
        <v>2.4883847473944166E-2</v>
      </c>
    </row>
    <row r="14" spans="1:30" ht="16.5" thickBot="1" x14ac:dyDescent="0.3">
      <c r="A14" s="4" t="s">
        <v>6</v>
      </c>
      <c r="B14" s="7" t="s">
        <v>1</v>
      </c>
      <c r="C14" s="10">
        <f>IF(C5="","n/a",(C13/C5))</f>
        <v>0</v>
      </c>
      <c r="D14" s="10">
        <f t="shared" ref="D14:Z14" si="4">IF(D5="","n/a",(D13/D5))</f>
        <v>0</v>
      </c>
      <c r="E14" s="10">
        <f t="shared" si="4"/>
        <v>3.337895123335225E-5</v>
      </c>
      <c r="F14" s="10">
        <f t="shared" si="4"/>
        <v>3.2303915234526423E-5</v>
      </c>
      <c r="G14" s="10">
        <f t="shared" si="4"/>
        <v>3.2511866831393463E-5</v>
      </c>
      <c r="H14" s="10">
        <f t="shared" si="4"/>
        <v>6.6708915646576165E-5</v>
      </c>
      <c r="I14" s="10">
        <f t="shared" si="4"/>
        <v>1.2028386993304197E-4</v>
      </c>
      <c r="J14" s="10">
        <f t="shared" si="4"/>
        <v>1.5795916755518701E-4</v>
      </c>
      <c r="K14" s="10">
        <f t="shared" si="4"/>
        <v>1.7834054126354275E-4</v>
      </c>
      <c r="L14" s="10">
        <f t="shared" si="4"/>
        <v>1.6144004520321265E-4</v>
      </c>
      <c r="M14" s="10">
        <f t="shared" si="4"/>
        <v>1.5202766903576451E-4</v>
      </c>
      <c r="N14" s="10">
        <f t="shared" si="4"/>
        <v>1.417233560090703E-4</v>
      </c>
      <c r="O14" s="10">
        <f t="shared" si="4"/>
        <v>1.2893243940175349E-4</v>
      </c>
      <c r="P14" s="10">
        <f t="shared" si="4"/>
        <v>1.277791975466394E-4</v>
      </c>
      <c r="Q14" s="10">
        <f t="shared" si="4"/>
        <v>1.3256445946841652E-4</v>
      </c>
      <c r="R14" s="10">
        <f t="shared" si="4"/>
        <v>8.652265451504051E-5</v>
      </c>
      <c r="S14" s="10">
        <f t="shared" si="4"/>
        <v>8.0764571274734144E-5</v>
      </c>
      <c r="T14" s="10">
        <f t="shared" si="4"/>
        <v>7.8169784772525938E-5</v>
      </c>
      <c r="U14" s="10">
        <f t="shared" si="4"/>
        <v>7.5968599645479865E-5</v>
      </c>
      <c r="V14" s="10">
        <f t="shared" si="4"/>
        <v>9.9066790830377844E-5</v>
      </c>
      <c r="W14" s="53">
        <f t="shared" si="4"/>
        <v>9.6373466457214997E-5</v>
      </c>
      <c r="X14" s="53">
        <f t="shared" si="4"/>
        <v>1.1974894984867018E-4</v>
      </c>
      <c r="Y14" s="87">
        <f t="shared" si="4"/>
        <v>1.6076571077083663E-4</v>
      </c>
      <c r="Z14" s="58">
        <f t="shared" si="4"/>
        <v>2.6788330333598427E-4</v>
      </c>
      <c r="AA14" s="51"/>
    </row>
    <row r="15" spans="1:30" ht="16.5" thickBot="1" x14ac:dyDescent="0.3">
      <c r="A15" s="4" t="s">
        <v>10</v>
      </c>
      <c r="B15" s="7" t="s">
        <v>15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2"/>
      <c r="W15" s="91"/>
      <c r="X15" s="54"/>
      <c r="Y15" s="54"/>
      <c r="Z15" s="54"/>
      <c r="AA15" s="51"/>
    </row>
    <row r="16" spans="1:30" ht="16.5" thickBot="1" x14ac:dyDescent="0.3">
      <c r="A16" s="4" t="s">
        <v>10</v>
      </c>
      <c r="B16" s="7" t="s">
        <v>1</v>
      </c>
      <c r="C16" s="10">
        <f>IF(C5="","n/a",(C15/C5))</f>
        <v>0</v>
      </c>
      <c r="D16" s="10">
        <f t="shared" ref="D16:Z16" si="5">IF(D5="","n/a",(D15/D5))</f>
        <v>0</v>
      </c>
      <c r="E16" s="10">
        <f t="shared" si="5"/>
        <v>0</v>
      </c>
      <c r="F16" s="10">
        <f t="shared" si="5"/>
        <v>0</v>
      </c>
      <c r="G16" s="10">
        <f t="shared" si="5"/>
        <v>0</v>
      </c>
      <c r="H16" s="10">
        <f t="shared" si="5"/>
        <v>0</v>
      </c>
      <c r="I16" s="10">
        <f t="shared" si="5"/>
        <v>0</v>
      </c>
      <c r="J16" s="10">
        <f t="shared" si="5"/>
        <v>0</v>
      </c>
      <c r="K16" s="10">
        <f t="shared" si="5"/>
        <v>0</v>
      </c>
      <c r="L16" s="10">
        <f t="shared" si="5"/>
        <v>0</v>
      </c>
      <c r="M16" s="10">
        <f t="shared" si="5"/>
        <v>0</v>
      </c>
      <c r="N16" s="10">
        <f t="shared" si="5"/>
        <v>0</v>
      </c>
      <c r="O16" s="10">
        <f t="shared" si="5"/>
        <v>0</v>
      </c>
      <c r="P16" s="10">
        <f t="shared" si="5"/>
        <v>0</v>
      </c>
      <c r="Q16" s="10">
        <f t="shared" si="5"/>
        <v>0</v>
      </c>
      <c r="R16" s="10">
        <f t="shared" si="5"/>
        <v>0</v>
      </c>
      <c r="S16" s="10">
        <f t="shared" si="5"/>
        <v>0</v>
      </c>
      <c r="T16" s="10">
        <f t="shared" si="5"/>
        <v>0</v>
      </c>
      <c r="U16" s="10">
        <f t="shared" si="5"/>
        <v>0</v>
      </c>
      <c r="V16" s="10">
        <f t="shared" si="5"/>
        <v>0</v>
      </c>
      <c r="W16" s="57">
        <f t="shared" si="5"/>
        <v>0</v>
      </c>
      <c r="X16" s="57">
        <f t="shared" si="5"/>
        <v>0</v>
      </c>
      <c r="Y16" s="57">
        <f t="shared" si="5"/>
        <v>0</v>
      </c>
      <c r="Z16" s="57">
        <f t="shared" si="5"/>
        <v>0</v>
      </c>
      <c r="AA16" s="51"/>
    </row>
    <row r="17" spans="1:28" ht="16.5" thickBot="1" x14ac:dyDescent="0.3">
      <c r="A17" s="4" t="s">
        <v>9</v>
      </c>
      <c r="B17" s="7" t="s">
        <v>15</v>
      </c>
      <c r="C17" s="7"/>
      <c r="D17" s="7">
        <v>1.28</v>
      </c>
      <c r="E17" s="7">
        <v>1.04</v>
      </c>
      <c r="F17" s="7">
        <v>1.06</v>
      </c>
      <c r="G17" s="7">
        <v>0.83</v>
      </c>
      <c r="H17" s="7">
        <v>0.69</v>
      </c>
      <c r="I17" s="8">
        <v>0.4</v>
      </c>
      <c r="J17" s="7">
        <v>0.35</v>
      </c>
      <c r="K17" s="7">
        <v>0.25</v>
      </c>
      <c r="L17" s="7">
        <v>0.24</v>
      </c>
      <c r="M17" s="7">
        <v>0.23</v>
      </c>
      <c r="N17" s="8">
        <v>0.2</v>
      </c>
      <c r="O17" s="8">
        <v>0.2</v>
      </c>
      <c r="P17" s="8">
        <v>0.2</v>
      </c>
      <c r="Q17" s="8">
        <v>0.2</v>
      </c>
      <c r="R17" s="8">
        <v>0.3</v>
      </c>
      <c r="S17" s="8">
        <v>0.2</v>
      </c>
      <c r="T17" s="8">
        <v>0.7</v>
      </c>
      <c r="U17" s="8">
        <v>0.1</v>
      </c>
      <c r="V17" s="56">
        <v>1.5780000000000001</v>
      </c>
      <c r="W17" s="56">
        <v>0.112</v>
      </c>
      <c r="X17" s="56">
        <v>0.11799999999999999</v>
      </c>
      <c r="Y17" s="56">
        <v>0.128</v>
      </c>
      <c r="Z17" s="56">
        <v>0.14299999999999999</v>
      </c>
      <c r="AA17" s="51"/>
    </row>
    <row r="18" spans="1:28" ht="16.5" thickBot="1" x14ac:dyDescent="0.3">
      <c r="A18" s="4" t="s">
        <v>9</v>
      </c>
      <c r="B18" s="7" t="s">
        <v>1</v>
      </c>
      <c r="C18" s="10">
        <f>IF(C5="","n/a",(C17/C5))</f>
        <v>0</v>
      </c>
      <c r="D18" s="10">
        <f t="shared" ref="D18:Z18" si="6">IF(D5="","n/a",(D17/D5))</f>
        <v>4.476933300689029E-3</v>
      </c>
      <c r="E18" s="10">
        <f t="shared" si="6"/>
        <v>3.4714109282686341E-3</v>
      </c>
      <c r="F18" s="10">
        <f t="shared" si="6"/>
        <v>3.4242150148598013E-3</v>
      </c>
      <c r="G18" s="10">
        <f t="shared" si="6"/>
        <v>2.6984849470056572E-3</v>
      </c>
      <c r="H18" s="10">
        <f t="shared" si="6"/>
        <v>2.3014575898068776E-3</v>
      </c>
      <c r="I18" s="10">
        <f t="shared" si="6"/>
        <v>1.6037849324405599E-3</v>
      </c>
      <c r="J18" s="10">
        <f t="shared" si="6"/>
        <v>1.3821427161078861E-3</v>
      </c>
      <c r="K18" s="10">
        <f t="shared" si="6"/>
        <v>1.114628382897142E-3</v>
      </c>
      <c r="L18" s="10">
        <f t="shared" si="6"/>
        <v>9.6864027121927587E-4</v>
      </c>
      <c r="M18" s="10">
        <f t="shared" si="6"/>
        <v>8.7415909695564588E-4</v>
      </c>
      <c r="N18" s="10">
        <f t="shared" si="6"/>
        <v>7.0861678004535147E-4</v>
      </c>
      <c r="O18" s="10">
        <f t="shared" si="6"/>
        <v>6.4466219700876743E-4</v>
      </c>
      <c r="P18" s="10">
        <f t="shared" si="6"/>
        <v>6.3889598773319699E-4</v>
      </c>
      <c r="Q18" s="10">
        <f t="shared" si="6"/>
        <v>6.6282229734208257E-4</v>
      </c>
      <c r="R18" s="10">
        <f t="shared" si="6"/>
        <v>8.6522654515040515E-4</v>
      </c>
      <c r="S18" s="10">
        <f t="shared" si="6"/>
        <v>5.3843047516489442E-4</v>
      </c>
      <c r="T18" s="10">
        <f t="shared" si="6"/>
        <v>1.8239616446922718E-3</v>
      </c>
      <c r="U18" s="85">
        <f t="shared" si="6"/>
        <v>2.5322866548493293E-4</v>
      </c>
      <c r="V18" s="10">
        <f t="shared" si="6"/>
        <v>3.9081848982584063E-3</v>
      </c>
      <c r="W18" s="92">
        <f t="shared" si="6"/>
        <v>2.6984570608020201E-4</v>
      </c>
      <c r="X18" s="92">
        <f t="shared" si="6"/>
        <v>2.7706619768908002E-4</v>
      </c>
      <c r="Y18" s="92">
        <f t="shared" si="6"/>
        <v>2.9823204316908826E-4</v>
      </c>
      <c r="Z18" s="92">
        <f t="shared" si="6"/>
        <v>2.9927587794566988E-4</v>
      </c>
      <c r="AA18" s="51"/>
    </row>
    <row r="19" spans="1:28" ht="16.5" thickBot="1" x14ac:dyDescent="0.3">
      <c r="A19" s="109" t="s">
        <v>14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</row>
    <row r="20" spans="1:28" ht="16.5" thickBot="1" x14ac:dyDescent="0.3">
      <c r="A20" s="93" t="s">
        <v>2</v>
      </c>
      <c r="B20" s="2" t="s">
        <v>15</v>
      </c>
      <c r="C20" s="2">
        <v>2.3199999999999998</v>
      </c>
      <c r="D20" s="56">
        <f>D22+D24+D26+D28+D30+D32</f>
        <v>2.5399999999999996</v>
      </c>
      <c r="E20" s="56">
        <f t="shared" ref="E20:U20" si="7">E22+E24+E26+E28+E30+E32</f>
        <v>2.5</v>
      </c>
      <c r="F20" s="56">
        <f t="shared" si="7"/>
        <v>2.62</v>
      </c>
      <c r="G20" s="56">
        <f t="shared" si="7"/>
        <v>2.5</v>
      </c>
      <c r="H20" s="56">
        <f t="shared" si="7"/>
        <v>2.48</v>
      </c>
      <c r="I20" s="56">
        <f t="shared" si="7"/>
        <v>2.1799999999999997</v>
      </c>
      <c r="J20" s="56">
        <f t="shared" si="7"/>
        <v>2.27</v>
      </c>
      <c r="K20" s="56">
        <f t="shared" si="7"/>
        <v>2.2199999999999998</v>
      </c>
      <c r="L20" s="56">
        <f t="shared" si="7"/>
        <v>2.2799999999999998</v>
      </c>
      <c r="M20" s="56">
        <f t="shared" si="7"/>
        <v>2.27</v>
      </c>
      <c r="N20" s="56">
        <f t="shared" si="7"/>
        <v>2.4499999999999997</v>
      </c>
      <c r="O20" s="56">
        <f t="shared" si="7"/>
        <v>2.6999999999999997</v>
      </c>
      <c r="P20" s="56">
        <f t="shared" si="7"/>
        <v>2.6299999999999994</v>
      </c>
      <c r="Q20" s="56">
        <f t="shared" si="7"/>
        <v>2.714</v>
      </c>
      <c r="R20" s="56">
        <f t="shared" si="7"/>
        <v>3.0229999999999997</v>
      </c>
      <c r="S20" s="56">
        <f t="shared" si="7"/>
        <v>3.1719999999999997</v>
      </c>
      <c r="T20" s="56">
        <f t="shared" si="7"/>
        <v>3.2410000000000001</v>
      </c>
      <c r="U20" s="56">
        <f t="shared" si="7"/>
        <v>3.22</v>
      </c>
      <c r="V20" s="59">
        <f>V22+V24+V26+V28+V30+V32</f>
        <v>3.1949999999999998</v>
      </c>
      <c r="W20" s="59">
        <f>W22+W24+W26+W28+W30+W32</f>
        <v>3.2010000000000001</v>
      </c>
      <c r="X20" s="56">
        <v>3.1440000000000001</v>
      </c>
      <c r="Y20" s="56">
        <v>2.6120000000000001</v>
      </c>
      <c r="Z20" s="90">
        <v>2.9460000000000002</v>
      </c>
    </row>
    <row r="21" spans="1:28" ht="16.5" thickBot="1" x14ac:dyDescent="0.3">
      <c r="A21" s="104" t="s">
        <v>7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6"/>
      <c r="X21" s="55"/>
      <c r="Y21" s="55"/>
      <c r="Z21" s="55"/>
    </row>
    <row r="22" spans="1:28" ht="16.5" thickBot="1" x14ac:dyDescent="0.3">
      <c r="A22" s="3" t="s">
        <v>3</v>
      </c>
      <c r="B22" s="7" t="s">
        <v>15</v>
      </c>
      <c r="C22" s="7"/>
      <c r="D22" s="7">
        <v>0.44</v>
      </c>
      <c r="E22" s="7">
        <v>0.49</v>
      </c>
      <c r="F22" s="7">
        <v>0.51</v>
      </c>
      <c r="G22" s="7">
        <v>0.48</v>
      </c>
      <c r="H22" s="7">
        <v>0.47</v>
      </c>
      <c r="I22" s="7">
        <v>0.42</v>
      </c>
      <c r="J22" s="7">
        <v>0.42</v>
      </c>
      <c r="K22" s="8">
        <v>0.4</v>
      </c>
      <c r="L22" s="8">
        <v>0.4</v>
      </c>
      <c r="M22" s="8">
        <v>0.4</v>
      </c>
      <c r="N22" s="8">
        <v>0.4</v>
      </c>
      <c r="O22" s="7">
        <v>0.39</v>
      </c>
      <c r="P22" s="7">
        <v>0.34</v>
      </c>
      <c r="Q22" s="7">
        <v>0.31</v>
      </c>
      <c r="R22" s="8">
        <v>0.3</v>
      </c>
      <c r="S22" s="8">
        <v>0.25</v>
      </c>
      <c r="T22" s="8">
        <v>0.22</v>
      </c>
      <c r="U22" s="8">
        <v>0.18</v>
      </c>
      <c r="V22" s="60">
        <v>0.17499999999999999</v>
      </c>
      <c r="W22" s="56">
        <v>0.14799999999999999</v>
      </c>
      <c r="X22" s="56">
        <v>0.127</v>
      </c>
      <c r="Y22" s="56">
        <v>0.105</v>
      </c>
      <c r="Z22" s="89">
        <v>9.9000000000000005E-2</v>
      </c>
      <c r="AA22" s="51">
        <f>(W22-D22)/D22</f>
        <v>-0.66363636363636369</v>
      </c>
      <c r="AB22" s="51">
        <f>(Z22-D22)/D22</f>
        <v>-0.77499999999999991</v>
      </c>
    </row>
    <row r="23" spans="1:28" ht="16.5" thickBot="1" x14ac:dyDescent="0.3">
      <c r="A23" s="3" t="s">
        <v>3</v>
      </c>
      <c r="B23" s="7" t="s">
        <v>1</v>
      </c>
      <c r="C23" s="10">
        <f t="shared" ref="C23:Z23" si="8">IF(C20="","n/a",(C22/C20))</f>
        <v>0</v>
      </c>
      <c r="D23" s="10">
        <f t="shared" si="8"/>
        <v>0.17322834645669294</v>
      </c>
      <c r="E23" s="10">
        <f t="shared" si="8"/>
        <v>0.19600000000000001</v>
      </c>
      <c r="F23" s="10">
        <f t="shared" si="8"/>
        <v>0.19465648854961831</v>
      </c>
      <c r="G23" s="10">
        <f t="shared" si="8"/>
        <v>0.192</v>
      </c>
      <c r="H23" s="10">
        <f t="shared" si="8"/>
        <v>0.18951612903225806</v>
      </c>
      <c r="I23" s="10">
        <f t="shared" si="8"/>
        <v>0.19266055045871561</v>
      </c>
      <c r="J23" s="10">
        <f t="shared" si="8"/>
        <v>0.18502202643171806</v>
      </c>
      <c r="K23" s="10">
        <f t="shared" si="8"/>
        <v>0.1801801801801802</v>
      </c>
      <c r="L23" s="10">
        <f t="shared" si="8"/>
        <v>0.17543859649122809</v>
      </c>
      <c r="M23" s="10">
        <f t="shared" si="8"/>
        <v>0.1762114537444934</v>
      </c>
      <c r="N23" s="10">
        <f t="shared" si="8"/>
        <v>0.16326530612244899</v>
      </c>
      <c r="O23" s="10">
        <f t="shared" si="8"/>
        <v>0.14444444444444446</v>
      </c>
      <c r="P23" s="10">
        <f t="shared" si="8"/>
        <v>0.12927756653992398</v>
      </c>
      <c r="Q23" s="10">
        <f t="shared" si="8"/>
        <v>0.11422254974207811</v>
      </c>
      <c r="R23" s="10">
        <f t="shared" si="8"/>
        <v>9.9239166391002318E-2</v>
      </c>
      <c r="S23" s="10">
        <f t="shared" si="8"/>
        <v>7.8814627994955866E-2</v>
      </c>
      <c r="T23" s="10">
        <f t="shared" si="8"/>
        <v>6.788028386300525E-2</v>
      </c>
      <c r="U23" s="10">
        <f t="shared" si="8"/>
        <v>5.5900621118012417E-2</v>
      </c>
      <c r="V23" s="10">
        <f t="shared" si="8"/>
        <v>5.4773082942097026E-2</v>
      </c>
      <c r="W23" s="10">
        <f t="shared" si="8"/>
        <v>4.623555139019056E-2</v>
      </c>
      <c r="X23" s="10">
        <f t="shared" si="8"/>
        <v>4.039440203562341E-2</v>
      </c>
      <c r="Y23" s="10">
        <f t="shared" si="8"/>
        <v>4.0199081163859111E-2</v>
      </c>
      <c r="Z23" s="57">
        <f t="shared" si="8"/>
        <v>3.360488798370672E-2</v>
      </c>
      <c r="AA23" s="83"/>
      <c r="AB23" s="51"/>
    </row>
    <row r="24" spans="1:28" ht="16.5" thickBot="1" x14ac:dyDescent="0.3">
      <c r="A24" s="4" t="s">
        <v>4</v>
      </c>
      <c r="B24" s="7" t="s">
        <v>15</v>
      </c>
      <c r="C24" s="7"/>
      <c r="D24" s="7">
        <v>2.0499999999999998</v>
      </c>
      <c r="E24" s="7">
        <v>1.96</v>
      </c>
      <c r="F24" s="7">
        <v>2.06</v>
      </c>
      <c r="G24" s="7">
        <v>1.97</v>
      </c>
      <c r="H24" s="7">
        <v>1.94</v>
      </c>
      <c r="I24" s="7">
        <v>1.69</v>
      </c>
      <c r="J24" s="7">
        <v>1.78</v>
      </c>
      <c r="K24" s="7">
        <v>1.75</v>
      </c>
      <c r="L24" s="7">
        <v>1.81</v>
      </c>
      <c r="M24" s="7">
        <v>1.78</v>
      </c>
      <c r="N24" s="7">
        <v>1.97</v>
      </c>
      <c r="O24" s="7">
        <v>2.23</v>
      </c>
      <c r="P24" s="7">
        <v>2.21</v>
      </c>
      <c r="Q24" s="7">
        <v>2.33</v>
      </c>
      <c r="R24" s="7">
        <v>2.66</v>
      </c>
      <c r="S24" s="7">
        <v>2.85</v>
      </c>
      <c r="T24" s="7">
        <v>2.96</v>
      </c>
      <c r="U24" s="8">
        <v>2.99</v>
      </c>
      <c r="V24" s="62">
        <v>2.964</v>
      </c>
      <c r="W24" s="2">
        <v>3.0059999999999998</v>
      </c>
      <c r="X24" s="56">
        <v>2.9790000000000001</v>
      </c>
      <c r="Y24" s="56">
        <v>2.4460000000000002</v>
      </c>
      <c r="Z24" s="89">
        <v>2.7869999999999999</v>
      </c>
      <c r="AA24" s="51">
        <f>(W24-D24)/D24</f>
        <v>0.46634146341463417</v>
      </c>
      <c r="AB24" s="51">
        <f>(Z24-D24)/D24</f>
        <v>0.35951219512195132</v>
      </c>
    </row>
    <row r="25" spans="1:28" ht="16.5" thickBot="1" x14ac:dyDescent="0.3">
      <c r="A25" s="4" t="s">
        <v>4</v>
      </c>
      <c r="B25" s="7" t="s">
        <v>1</v>
      </c>
      <c r="C25" s="10">
        <f t="shared" ref="C25:Z25" si="9">IF(C20="","n/a",(C24/C20))</f>
        <v>0</v>
      </c>
      <c r="D25" s="10">
        <f t="shared" si="9"/>
        <v>0.80708661417322836</v>
      </c>
      <c r="E25" s="10">
        <f t="shared" si="9"/>
        <v>0.78400000000000003</v>
      </c>
      <c r="F25" s="10">
        <f t="shared" si="9"/>
        <v>0.7862595419847328</v>
      </c>
      <c r="G25" s="10">
        <f t="shared" si="9"/>
        <v>0.78800000000000003</v>
      </c>
      <c r="H25" s="10">
        <f t="shared" si="9"/>
        <v>0.782258064516129</v>
      </c>
      <c r="I25" s="10">
        <f t="shared" si="9"/>
        <v>0.77522935779816526</v>
      </c>
      <c r="J25" s="10">
        <f t="shared" si="9"/>
        <v>0.78414096916299558</v>
      </c>
      <c r="K25" s="10">
        <f t="shared" si="9"/>
        <v>0.78828828828828834</v>
      </c>
      <c r="L25" s="10">
        <f t="shared" si="9"/>
        <v>0.79385964912280715</v>
      </c>
      <c r="M25" s="10">
        <f t="shared" si="9"/>
        <v>0.78414096916299558</v>
      </c>
      <c r="N25" s="10">
        <f t="shared" si="9"/>
        <v>0.80408163265306132</v>
      </c>
      <c r="O25" s="10">
        <f t="shared" si="9"/>
        <v>0.82592592592592595</v>
      </c>
      <c r="P25" s="10">
        <f t="shared" si="9"/>
        <v>0.84030418250950589</v>
      </c>
      <c r="Q25" s="10">
        <f t="shared" si="9"/>
        <v>0.85851142225497423</v>
      </c>
      <c r="R25" s="10">
        <f t="shared" si="9"/>
        <v>0.87992060866688737</v>
      </c>
      <c r="S25" s="10">
        <f t="shared" si="9"/>
        <v>0.89848675914249698</v>
      </c>
      <c r="T25" s="10">
        <f t="shared" si="9"/>
        <v>0.91329836470225234</v>
      </c>
      <c r="U25" s="10">
        <f t="shared" si="9"/>
        <v>0.9285714285714286</v>
      </c>
      <c r="V25" s="10">
        <f t="shared" si="9"/>
        <v>0.92769953051643195</v>
      </c>
      <c r="W25" s="10">
        <f t="shared" si="9"/>
        <v>0.93908153701968122</v>
      </c>
      <c r="X25" s="10">
        <f t="shared" si="9"/>
        <v>0.9475190839694656</v>
      </c>
      <c r="Y25" s="10">
        <f t="shared" si="9"/>
        <v>0.936447166921899</v>
      </c>
      <c r="Z25" s="57">
        <f t="shared" si="9"/>
        <v>0.94602851323828907</v>
      </c>
      <c r="AA25" s="83"/>
      <c r="AB25" s="51"/>
    </row>
    <row r="26" spans="1:28" ht="16.5" thickBot="1" x14ac:dyDescent="0.3">
      <c r="A26" s="4" t="s">
        <v>5</v>
      </c>
      <c r="B26" s="7" t="s">
        <v>15</v>
      </c>
      <c r="C26" s="7"/>
      <c r="D26" s="8">
        <v>0</v>
      </c>
      <c r="E26" s="7">
        <v>0.01</v>
      </c>
      <c r="F26" s="7">
        <v>0.01</v>
      </c>
      <c r="G26" s="7">
        <v>0.01</v>
      </c>
      <c r="H26" s="7">
        <v>0.03</v>
      </c>
      <c r="I26" s="7">
        <v>0.03</v>
      </c>
      <c r="J26" s="7">
        <v>0.03</v>
      </c>
      <c r="K26" s="7">
        <v>0.04</v>
      </c>
      <c r="L26" s="7">
        <v>0.04</v>
      </c>
      <c r="M26" s="7">
        <v>0.06</v>
      </c>
      <c r="N26" s="7">
        <v>0.05</v>
      </c>
      <c r="O26" s="7">
        <v>0.05</v>
      </c>
      <c r="P26" s="7">
        <v>0.05</v>
      </c>
      <c r="Q26" s="7">
        <v>0.05</v>
      </c>
      <c r="R26" s="7">
        <v>0.05</v>
      </c>
      <c r="S26" s="7">
        <v>0.05</v>
      </c>
      <c r="T26" s="7">
        <v>0.04</v>
      </c>
      <c r="U26" s="8">
        <v>0.04</v>
      </c>
      <c r="V26" s="62">
        <v>3.5999999999999997E-2</v>
      </c>
      <c r="W26" s="2">
        <v>0.04</v>
      </c>
      <c r="X26" s="56">
        <v>3.3000000000000002E-2</v>
      </c>
      <c r="Y26" s="56">
        <v>5.8000000000000003E-2</v>
      </c>
      <c r="Z26" s="56">
        <v>5.8000000000000003E-2</v>
      </c>
      <c r="AA26" s="51" t="s">
        <v>70</v>
      </c>
    </row>
    <row r="27" spans="1:28" ht="16.5" thickBot="1" x14ac:dyDescent="0.3">
      <c r="A27" s="4" t="s">
        <v>5</v>
      </c>
      <c r="B27" s="7" t="s">
        <v>1</v>
      </c>
      <c r="C27" s="10">
        <f t="shared" ref="C27:X27" si="10">IF(C20="","n/a",(C26/C20))</f>
        <v>0</v>
      </c>
      <c r="D27" s="10">
        <f t="shared" si="10"/>
        <v>0</v>
      </c>
      <c r="E27" s="10">
        <f t="shared" si="10"/>
        <v>4.0000000000000001E-3</v>
      </c>
      <c r="F27" s="10">
        <f t="shared" si="10"/>
        <v>3.8167938931297708E-3</v>
      </c>
      <c r="G27" s="10">
        <f t="shared" si="10"/>
        <v>4.0000000000000001E-3</v>
      </c>
      <c r="H27" s="10">
        <f t="shared" si="10"/>
        <v>1.2096774193548387E-2</v>
      </c>
      <c r="I27" s="10">
        <f t="shared" si="10"/>
        <v>1.3761467889908258E-2</v>
      </c>
      <c r="J27" s="10">
        <f t="shared" si="10"/>
        <v>1.3215859030837003E-2</v>
      </c>
      <c r="K27" s="10">
        <f t="shared" si="10"/>
        <v>1.8018018018018021E-2</v>
      </c>
      <c r="L27" s="10">
        <f t="shared" si="10"/>
        <v>1.754385964912281E-2</v>
      </c>
      <c r="M27" s="10">
        <f t="shared" si="10"/>
        <v>2.6431718061674006E-2</v>
      </c>
      <c r="N27" s="10">
        <f t="shared" si="10"/>
        <v>2.0408163265306124E-2</v>
      </c>
      <c r="O27" s="10">
        <f t="shared" si="10"/>
        <v>1.8518518518518521E-2</v>
      </c>
      <c r="P27" s="10">
        <f t="shared" si="10"/>
        <v>1.901140684410647E-2</v>
      </c>
      <c r="Q27" s="10">
        <f t="shared" si="10"/>
        <v>1.8422991893883568E-2</v>
      </c>
      <c r="R27" s="10">
        <f t="shared" si="10"/>
        <v>1.6539861065167055E-2</v>
      </c>
      <c r="S27" s="10">
        <f t="shared" si="10"/>
        <v>1.5762925598991177E-2</v>
      </c>
      <c r="T27" s="10">
        <f t="shared" si="10"/>
        <v>1.2341869793273681E-2</v>
      </c>
      <c r="U27" s="10">
        <f t="shared" si="10"/>
        <v>1.2422360248447204E-2</v>
      </c>
      <c r="V27" s="10">
        <f t="shared" si="10"/>
        <v>1.1267605633802816E-2</v>
      </c>
      <c r="W27" s="10">
        <f t="shared" si="10"/>
        <v>1.2496094970321774E-2</v>
      </c>
      <c r="X27" s="10">
        <f t="shared" si="10"/>
        <v>1.049618320610687E-2</v>
      </c>
      <c r="Y27" s="10">
        <f>IF(Y20="","n/a",(Y26/Y20))</f>
        <v>2.22052067381317E-2</v>
      </c>
      <c r="Z27" s="57">
        <f>IF(Z20="","n/a",(Z26/Z20))</f>
        <v>1.9687712152070606E-2</v>
      </c>
      <c r="AA27" s="51"/>
    </row>
    <row r="28" spans="1:28" ht="16.5" thickBot="1" x14ac:dyDescent="0.3">
      <c r="A28" s="4" t="s">
        <v>6</v>
      </c>
      <c r="B28" s="7" t="s">
        <v>15</v>
      </c>
      <c r="C28" s="7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7">
        <v>4.0000000000000001E-3</v>
      </c>
      <c r="R28" s="7">
        <v>3.0000000000000001E-3</v>
      </c>
      <c r="S28" s="7">
        <v>2E-3</v>
      </c>
      <c r="T28" s="7">
        <v>1E-3</v>
      </c>
      <c r="U28" s="7"/>
      <c r="V28" s="62"/>
      <c r="W28" s="2"/>
      <c r="X28" s="56">
        <v>0</v>
      </c>
      <c r="Y28" s="56">
        <v>0</v>
      </c>
      <c r="Z28" s="56">
        <v>0</v>
      </c>
      <c r="AA28" s="51"/>
    </row>
    <row r="29" spans="1:28" ht="16.5" thickBot="1" x14ac:dyDescent="0.3">
      <c r="A29" s="4" t="s">
        <v>6</v>
      </c>
      <c r="B29" s="7" t="s">
        <v>1</v>
      </c>
      <c r="C29" s="10">
        <f t="shared" ref="C29:Z29" si="11">IF(C20="","n/a",(C28/C20))</f>
        <v>0</v>
      </c>
      <c r="D29" s="10">
        <f t="shared" si="11"/>
        <v>0</v>
      </c>
      <c r="E29" s="10">
        <f t="shared" si="11"/>
        <v>0</v>
      </c>
      <c r="F29" s="10">
        <f t="shared" si="11"/>
        <v>0</v>
      </c>
      <c r="G29" s="10">
        <f t="shared" si="11"/>
        <v>0</v>
      </c>
      <c r="H29" s="10">
        <f t="shared" si="11"/>
        <v>0</v>
      </c>
      <c r="I29" s="10">
        <f t="shared" si="11"/>
        <v>0</v>
      </c>
      <c r="J29" s="10">
        <f t="shared" si="11"/>
        <v>0</v>
      </c>
      <c r="K29" s="10">
        <f t="shared" si="11"/>
        <v>0</v>
      </c>
      <c r="L29" s="10">
        <f t="shared" si="11"/>
        <v>0</v>
      </c>
      <c r="M29" s="10">
        <f t="shared" si="11"/>
        <v>0</v>
      </c>
      <c r="N29" s="10">
        <f t="shared" si="11"/>
        <v>0</v>
      </c>
      <c r="O29" s="10">
        <f t="shared" si="11"/>
        <v>0</v>
      </c>
      <c r="P29" s="10">
        <f t="shared" si="11"/>
        <v>0</v>
      </c>
      <c r="Q29" s="10">
        <f t="shared" si="11"/>
        <v>1.4738393515106854E-3</v>
      </c>
      <c r="R29" s="10">
        <f t="shared" si="11"/>
        <v>9.9239166391002333E-4</v>
      </c>
      <c r="S29" s="10">
        <f t="shared" si="11"/>
        <v>6.3051702395964702E-4</v>
      </c>
      <c r="T29" s="10">
        <f t="shared" si="11"/>
        <v>3.0854674483184202E-4</v>
      </c>
      <c r="U29" s="10">
        <f t="shared" si="11"/>
        <v>0</v>
      </c>
      <c r="V29" s="10">
        <f t="shared" si="11"/>
        <v>0</v>
      </c>
      <c r="W29" s="10">
        <f t="shared" si="11"/>
        <v>0</v>
      </c>
      <c r="X29" s="10">
        <f t="shared" si="11"/>
        <v>0</v>
      </c>
      <c r="Y29" s="10">
        <f t="shared" si="11"/>
        <v>0</v>
      </c>
      <c r="Z29" s="57">
        <f t="shared" si="11"/>
        <v>0</v>
      </c>
      <c r="AA29" s="51"/>
    </row>
    <row r="30" spans="1:28" ht="16.5" thickBot="1" x14ac:dyDescent="0.3">
      <c r="A30" s="4" t="s">
        <v>10</v>
      </c>
      <c r="B30" s="7" t="s">
        <v>15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67"/>
      <c r="S30" s="67"/>
      <c r="T30" s="67"/>
      <c r="U30" s="67"/>
      <c r="V30" s="54"/>
      <c r="W30" s="91"/>
      <c r="X30" s="54"/>
      <c r="Y30" s="54"/>
      <c r="Z30" s="54"/>
    </row>
    <row r="31" spans="1:28" ht="16.5" thickBot="1" x14ac:dyDescent="0.3">
      <c r="A31" s="4" t="s">
        <v>10</v>
      </c>
      <c r="B31" s="7" t="s">
        <v>1</v>
      </c>
      <c r="C31" s="10">
        <f t="shared" ref="C31:Z31" si="12">IF(C20="","n/a",(C30/C20))</f>
        <v>0</v>
      </c>
      <c r="D31" s="10">
        <f t="shared" si="12"/>
        <v>0</v>
      </c>
      <c r="E31" s="10">
        <f t="shared" si="12"/>
        <v>0</v>
      </c>
      <c r="F31" s="10">
        <f t="shared" si="12"/>
        <v>0</v>
      </c>
      <c r="G31" s="10">
        <f t="shared" si="12"/>
        <v>0</v>
      </c>
      <c r="H31" s="10">
        <f t="shared" si="12"/>
        <v>0</v>
      </c>
      <c r="I31" s="10">
        <f t="shared" si="12"/>
        <v>0</v>
      </c>
      <c r="J31" s="10">
        <f t="shared" si="12"/>
        <v>0</v>
      </c>
      <c r="K31" s="10">
        <f t="shared" si="12"/>
        <v>0</v>
      </c>
      <c r="L31" s="10">
        <f t="shared" si="12"/>
        <v>0</v>
      </c>
      <c r="M31" s="10">
        <f t="shared" si="12"/>
        <v>0</v>
      </c>
      <c r="N31" s="10">
        <f t="shared" si="12"/>
        <v>0</v>
      </c>
      <c r="O31" s="10">
        <f t="shared" si="12"/>
        <v>0</v>
      </c>
      <c r="P31" s="10">
        <f t="shared" si="12"/>
        <v>0</v>
      </c>
      <c r="Q31" s="10">
        <f t="shared" si="12"/>
        <v>0</v>
      </c>
      <c r="R31" s="57">
        <f t="shared" si="12"/>
        <v>0</v>
      </c>
      <c r="S31" s="57">
        <f t="shared" si="12"/>
        <v>0</v>
      </c>
      <c r="T31" s="57">
        <f t="shared" si="12"/>
        <v>0</v>
      </c>
      <c r="U31" s="57">
        <f t="shared" si="12"/>
        <v>0</v>
      </c>
      <c r="V31" s="57">
        <f t="shared" si="12"/>
        <v>0</v>
      </c>
      <c r="W31" s="57">
        <f t="shared" si="12"/>
        <v>0</v>
      </c>
      <c r="X31" s="57">
        <f t="shared" si="12"/>
        <v>0</v>
      </c>
      <c r="Y31" s="57">
        <f t="shared" si="12"/>
        <v>0</v>
      </c>
      <c r="Z31" s="57">
        <f t="shared" si="12"/>
        <v>0</v>
      </c>
    </row>
    <row r="32" spans="1:28" ht="16.5" thickBot="1" x14ac:dyDescent="0.3">
      <c r="A32" s="4" t="s">
        <v>9</v>
      </c>
      <c r="B32" s="7" t="s">
        <v>15</v>
      </c>
      <c r="C32" s="7"/>
      <c r="D32" s="7">
        <v>0.05</v>
      </c>
      <c r="E32" s="7">
        <v>0.04</v>
      </c>
      <c r="F32" s="7">
        <v>0.04</v>
      </c>
      <c r="G32" s="7">
        <v>0.04</v>
      </c>
      <c r="H32" s="7">
        <v>0.04</v>
      </c>
      <c r="I32" s="7">
        <v>0.04</v>
      </c>
      <c r="J32" s="7">
        <v>0.04</v>
      </c>
      <c r="K32" s="7">
        <v>0.03</v>
      </c>
      <c r="L32" s="7">
        <v>0.03</v>
      </c>
      <c r="M32" s="7">
        <v>0.03</v>
      </c>
      <c r="N32" s="7">
        <v>0.03</v>
      </c>
      <c r="O32" s="7">
        <v>0.03</v>
      </c>
      <c r="P32" s="7">
        <v>0.03</v>
      </c>
      <c r="Q32" s="7">
        <v>0.02</v>
      </c>
      <c r="R32" s="2">
        <v>0.01</v>
      </c>
      <c r="S32" s="2">
        <v>0.02</v>
      </c>
      <c r="T32" s="2">
        <v>0.02</v>
      </c>
      <c r="U32" s="2">
        <v>0.01</v>
      </c>
      <c r="V32" s="2">
        <v>0.02</v>
      </c>
      <c r="W32" s="2">
        <v>7.0000000000000001E-3</v>
      </c>
      <c r="X32" s="56">
        <v>5.0000000000000001E-3</v>
      </c>
      <c r="Y32" s="56">
        <v>3.0000000000000001E-3</v>
      </c>
      <c r="Z32" s="2">
        <v>2E-3</v>
      </c>
    </row>
    <row r="33" spans="1:27" ht="16.5" thickBot="1" x14ac:dyDescent="0.3">
      <c r="A33" s="4" t="s">
        <v>9</v>
      </c>
      <c r="B33" s="7" t="s">
        <v>1</v>
      </c>
      <c r="C33" s="10">
        <f t="shared" ref="C33:Z33" si="13">IF(C20="","n/a",(C32/C20))</f>
        <v>0</v>
      </c>
      <c r="D33" s="10">
        <f t="shared" si="13"/>
        <v>1.9685039370078743E-2</v>
      </c>
      <c r="E33" s="10">
        <f t="shared" si="13"/>
        <v>1.6E-2</v>
      </c>
      <c r="F33" s="10">
        <f t="shared" si="13"/>
        <v>1.5267175572519083E-2</v>
      </c>
      <c r="G33" s="10">
        <f t="shared" si="13"/>
        <v>1.6E-2</v>
      </c>
      <c r="H33" s="10">
        <f t="shared" si="13"/>
        <v>1.6129032258064516E-2</v>
      </c>
      <c r="I33" s="10">
        <f t="shared" si="13"/>
        <v>1.8348623853211014E-2</v>
      </c>
      <c r="J33" s="10">
        <f t="shared" si="13"/>
        <v>1.7621145374449341E-2</v>
      </c>
      <c r="K33" s="10">
        <f t="shared" si="13"/>
        <v>1.3513513513513514E-2</v>
      </c>
      <c r="L33" s="10">
        <f t="shared" si="13"/>
        <v>1.3157894736842106E-2</v>
      </c>
      <c r="M33" s="10">
        <f t="shared" si="13"/>
        <v>1.3215859030837003E-2</v>
      </c>
      <c r="N33" s="10">
        <f t="shared" si="13"/>
        <v>1.2244897959183675E-2</v>
      </c>
      <c r="O33" s="10">
        <f t="shared" si="13"/>
        <v>1.1111111111111112E-2</v>
      </c>
      <c r="P33" s="10">
        <f t="shared" si="13"/>
        <v>1.140684410646388E-2</v>
      </c>
      <c r="Q33" s="10">
        <f t="shared" si="13"/>
        <v>7.3691967575534268E-3</v>
      </c>
      <c r="R33" s="57">
        <f t="shared" si="13"/>
        <v>3.307972213033411E-3</v>
      </c>
      <c r="S33" s="57">
        <f t="shared" si="13"/>
        <v>6.30517023959647E-3</v>
      </c>
      <c r="T33" s="57">
        <f t="shared" si="13"/>
        <v>6.1709348966368406E-3</v>
      </c>
      <c r="U33" s="57">
        <f t="shared" si="13"/>
        <v>3.105590062111801E-3</v>
      </c>
      <c r="V33" s="57">
        <f t="shared" si="13"/>
        <v>6.2597809076682318E-3</v>
      </c>
      <c r="W33" s="57">
        <f t="shared" si="13"/>
        <v>2.1868166198063107E-3</v>
      </c>
      <c r="X33" s="57">
        <f t="shared" si="13"/>
        <v>1.5903307888040711E-3</v>
      </c>
      <c r="Y33" s="57">
        <f t="shared" si="13"/>
        <v>1.1485451761102602E-3</v>
      </c>
      <c r="Z33" s="57">
        <f t="shared" si="13"/>
        <v>6.7888662593346908E-4</v>
      </c>
    </row>
    <row r="34" spans="1:27" ht="16.5" thickBot="1" x14ac:dyDescent="0.3">
      <c r="A34" s="110" t="s">
        <v>13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2"/>
    </row>
    <row r="35" spans="1:27" ht="16.5" thickBot="1" x14ac:dyDescent="0.3">
      <c r="A35" s="93" t="s">
        <v>2</v>
      </c>
      <c r="B35" s="2" t="s">
        <v>15</v>
      </c>
      <c r="C35" s="2">
        <v>20.43</v>
      </c>
      <c r="D35" s="56">
        <f>D37+D39+D41+D43+D45+D47</f>
        <v>23.070000000000004</v>
      </c>
      <c r="E35" s="56">
        <f t="shared" ref="E35:W35" si="14">E37+E39+E41+E43+E45+E47</f>
        <v>27.450000000000003</v>
      </c>
      <c r="F35" s="56">
        <f t="shared" si="14"/>
        <v>27.11</v>
      </c>
      <c r="G35" s="56">
        <f t="shared" si="14"/>
        <v>26.4</v>
      </c>
      <c r="H35" s="56">
        <f t="shared" si="14"/>
        <v>25.920000000000005</v>
      </c>
      <c r="I35" s="56">
        <f t="shared" si="14"/>
        <v>22.290000000000003</v>
      </c>
      <c r="J35" s="56">
        <f t="shared" si="14"/>
        <v>22.770000000000003</v>
      </c>
      <c r="K35" s="56">
        <f t="shared" si="14"/>
        <v>22.3</v>
      </c>
      <c r="L35" s="56">
        <f t="shared" si="14"/>
        <v>22.980000000000004</v>
      </c>
      <c r="M35" s="56">
        <f t="shared" si="14"/>
        <v>24.940000000000005</v>
      </c>
      <c r="N35" s="56">
        <f t="shared" si="14"/>
        <v>27.770000000000003</v>
      </c>
      <c r="O35" s="56">
        <f t="shared" si="14"/>
        <v>28.79</v>
      </c>
      <c r="P35" s="56">
        <f t="shared" si="14"/>
        <v>27.910000000000004</v>
      </c>
      <c r="Q35" s="56">
        <f t="shared" si="14"/>
        <v>26.550000000000004</v>
      </c>
      <c r="R35" s="56">
        <f t="shared" si="14"/>
        <v>30.17</v>
      </c>
      <c r="S35" s="56">
        <f t="shared" si="14"/>
        <v>32.120000000000005</v>
      </c>
      <c r="T35" s="56">
        <f t="shared" si="14"/>
        <v>33.230000000000004</v>
      </c>
      <c r="U35" s="56">
        <f t="shared" si="14"/>
        <v>34.669999999999995</v>
      </c>
      <c r="V35" s="56">
        <f t="shared" si="14"/>
        <v>35.824999999999996</v>
      </c>
      <c r="W35" s="56">
        <f t="shared" si="14"/>
        <v>37.004999999999995</v>
      </c>
      <c r="X35" s="56">
        <v>38.031999999999996</v>
      </c>
      <c r="Y35" s="56">
        <v>39.201999999999998</v>
      </c>
      <c r="Z35" s="56">
        <v>43.326999999999998</v>
      </c>
    </row>
    <row r="36" spans="1:27" ht="16.5" thickBot="1" x14ac:dyDescent="0.3">
      <c r="A36" s="114" t="s">
        <v>7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6"/>
      <c r="X36" s="55"/>
      <c r="Y36" s="55"/>
      <c r="Z36" s="55"/>
    </row>
    <row r="37" spans="1:27" ht="16.5" thickBot="1" x14ac:dyDescent="0.3">
      <c r="A37" s="3" t="s">
        <v>3</v>
      </c>
      <c r="B37" s="7" t="s">
        <v>15</v>
      </c>
      <c r="C37" s="7"/>
      <c r="D37" s="7">
        <v>6.14</v>
      </c>
      <c r="E37" s="7">
        <v>7.74</v>
      </c>
      <c r="F37" s="7">
        <v>8.17</v>
      </c>
      <c r="G37" s="7">
        <v>7.76</v>
      </c>
      <c r="H37" s="7">
        <v>7.43</v>
      </c>
      <c r="I37" s="7">
        <v>6.17</v>
      </c>
      <c r="J37" s="8">
        <v>6.2</v>
      </c>
      <c r="K37" s="7">
        <v>6.23</v>
      </c>
      <c r="L37" s="7">
        <v>6.69</v>
      </c>
      <c r="M37" s="7">
        <v>7.48</v>
      </c>
      <c r="N37" s="7">
        <v>8.31</v>
      </c>
      <c r="O37" s="7">
        <v>8.2899999999999991</v>
      </c>
      <c r="P37" s="7">
        <v>7.75</v>
      </c>
      <c r="Q37" s="7">
        <v>7.28</v>
      </c>
      <c r="R37" s="7">
        <v>7.66</v>
      </c>
      <c r="S37" s="7">
        <v>7.33</v>
      </c>
      <c r="T37" s="7">
        <v>7.08</v>
      </c>
      <c r="U37" s="7">
        <v>6.7</v>
      </c>
      <c r="V37" s="2">
        <v>6.5110000000000001</v>
      </c>
      <c r="W37" s="2">
        <v>6.3280000000000003</v>
      </c>
      <c r="X37" s="56">
        <v>6.0519999999999996</v>
      </c>
      <c r="Y37" s="56">
        <v>5.8179999999999996</v>
      </c>
      <c r="Z37" s="98">
        <v>5.8970000000000002</v>
      </c>
      <c r="AA37" s="51"/>
    </row>
    <row r="38" spans="1:27" ht="16.5" thickBot="1" x14ac:dyDescent="0.3">
      <c r="A38" s="3" t="s">
        <v>3</v>
      </c>
      <c r="B38" s="7" t="s">
        <v>1</v>
      </c>
      <c r="C38" s="10">
        <f t="shared" ref="C38:Z38" si="15">IF(C35="","n/a",(C37/C35))</f>
        <v>0</v>
      </c>
      <c r="D38" s="10">
        <f t="shared" si="15"/>
        <v>0.26614651061985256</v>
      </c>
      <c r="E38" s="10">
        <f t="shared" si="15"/>
        <v>0.28196721311475409</v>
      </c>
      <c r="F38" s="10">
        <f t="shared" si="15"/>
        <v>0.30136481003319809</v>
      </c>
      <c r="G38" s="10">
        <f t="shared" si="15"/>
        <v>0.29393939393939394</v>
      </c>
      <c r="H38" s="10">
        <f t="shared" si="15"/>
        <v>0.28665123456790115</v>
      </c>
      <c r="I38" s="10">
        <f t="shared" si="15"/>
        <v>0.27680574248541945</v>
      </c>
      <c r="J38" s="10">
        <f t="shared" si="15"/>
        <v>0.27228809837505485</v>
      </c>
      <c r="K38" s="10">
        <f t="shared" si="15"/>
        <v>0.27937219730941704</v>
      </c>
      <c r="L38" s="10">
        <f t="shared" si="15"/>
        <v>0.29112271540469969</v>
      </c>
      <c r="M38" s="10">
        <f t="shared" si="15"/>
        <v>0.29991980753809139</v>
      </c>
      <c r="N38" s="10">
        <f t="shared" si="15"/>
        <v>0.29924378826071296</v>
      </c>
      <c r="O38" s="10">
        <f t="shared" si="15"/>
        <v>0.28794720389023964</v>
      </c>
      <c r="P38" s="10">
        <f t="shared" si="15"/>
        <v>0.27767825152275166</v>
      </c>
      <c r="Q38" s="10">
        <f t="shared" si="15"/>
        <v>0.27419962335216569</v>
      </c>
      <c r="R38" s="10">
        <f t="shared" si="15"/>
        <v>0.25389459728206826</v>
      </c>
      <c r="S38" s="10">
        <f t="shared" si="15"/>
        <v>0.22820672478206722</v>
      </c>
      <c r="T38" s="10">
        <f t="shared" si="15"/>
        <v>0.21306048751128495</v>
      </c>
      <c r="U38" s="10">
        <f t="shared" si="15"/>
        <v>0.19325064897606004</v>
      </c>
      <c r="V38" s="10">
        <f t="shared" si="15"/>
        <v>0.1817445917655269</v>
      </c>
      <c r="W38" s="10">
        <f t="shared" si="15"/>
        <v>0.17100391838940687</v>
      </c>
      <c r="X38" s="10">
        <f t="shared" si="15"/>
        <v>0.15912915439629785</v>
      </c>
      <c r="Y38" s="10">
        <f t="shared" si="15"/>
        <v>0.14841079536758328</v>
      </c>
      <c r="Z38" s="10">
        <f t="shared" si="15"/>
        <v>0.13610450758187737</v>
      </c>
    </row>
    <row r="39" spans="1:27" ht="16.5" thickBot="1" x14ac:dyDescent="0.3">
      <c r="A39" s="4" t="s">
        <v>4</v>
      </c>
      <c r="B39" s="7" t="s">
        <v>15</v>
      </c>
      <c r="C39" s="7"/>
      <c r="D39" s="7">
        <v>16.46</v>
      </c>
      <c r="E39" s="7">
        <v>17.14</v>
      </c>
      <c r="F39" s="7">
        <v>18.34</v>
      </c>
      <c r="G39" s="7">
        <v>18.07</v>
      </c>
      <c r="H39" s="7">
        <v>17.940000000000001</v>
      </c>
      <c r="I39" s="7">
        <v>15.56</v>
      </c>
      <c r="J39" s="7">
        <v>15.99</v>
      </c>
      <c r="K39" s="7">
        <v>15.49</v>
      </c>
      <c r="L39" s="7">
        <v>15.66</v>
      </c>
      <c r="M39" s="7">
        <v>16.760000000000002</v>
      </c>
      <c r="N39" s="7">
        <v>18.690000000000001</v>
      </c>
      <c r="O39" s="7">
        <v>19.739999999999998</v>
      </c>
      <c r="P39" s="7">
        <v>19.420000000000002</v>
      </c>
      <c r="Q39" s="8">
        <v>17.8</v>
      </c>
      <c r="R39" s="7">
        <v>21.82</v>
      </c>
      <c r="S39" s="8">
        <v>24.1</v>
      </c>
      <c r="T39" s="8">
        <v>25.52</v>
      </c>
      <c r="U39" s="8">
        <v>27.37</v>
      </c>
      <c r="V39" s="56">
        <v>28.608000000000001</v>
      </c>
      <c r="W39" s="56">
        <v>30.141999999999999</v>
      </c>
      <c r="X39" s="56">
        <v>31.5</v>
      </c>
      <c r="Y39" s="56">
        <v>32.911000000000001</v>
      </c>
      <c r="Z39" s="98">
        <v>36.957999999999998</v>
      </c>
      <c r="AA39" s="51"/>
    </row>
    <row r="40" spans="1:27" ht="16.5" thickBot="1" x14ac:dyDescent="0.3">
      <c r="A40" s="4" t="s">
        <v>4</v>
      </c>
      <c r="B40" s="7" t="s">
        <v>1</v>
      </c>
      <c r="C40" s="10">
        <f t="shared" ref="C40:Z40" si="16">IF(C35="","n/a",(C39/C35))</f>
        <v>0</v>
      </c>
      <c r="D40" s="10">
        <f t="shared" si="16"/>
        <v>0.71348071087993059</v>
      </c>
      <c r="E40" s="10">
        <f t="shared" si="16"/>
        <v>0.62440801457194894</v>
      </c>
      <c r="F40" s="10">
        <f t="shared" si="16"/>
        <v>0.67650313537440054</v>
      </c>
      <c r="G40" s="10">
        <f t="shared" si="16"/>
        <v>0.68446969696969706</v>
      </c>
      <c r="H40" s="10">
        <f t="shared" si="16"/>
        <v>0.69212962962962954</v>
      </c>
      <c r="I40" s="10">
        <f t="shared" si="16"/>
        <v>0.69807088380439652</v>
      </c>
      <c r="J40" s="10">
        <f t="shared" si="16"/>
        <v>0.7022397891963108</v>
      </c>
      <c r="K40" s="10">
        <f t="shared" si="16"/>
        <v>0.69461883408071745</v>
      </c>
      <c r="L40" s="10">
        <f t="shared" si="16"/>
        <v>0.68146214099216695</v>
      </c>
      <c r="M40" s="10">
        <f t="shared" si="16"/>
        <v>0.67201283079390528</v>
      </c>
      <c r="N40" s="10">
        <f t="shared" si="16"/>
        <v>0.67302844796543027</v>
      </c>
      <c r="O40" s="10">
        <f t="shared" si="16"/>
        <v>0.68565474122959358</v>
      </c>
      <c r="P40" s="10">
        <f t="shared" si="16"/>
        <v>0.69580795413830165</v>
      </c>
      <c r="Q40" s="10">
        <f t="shared" si="16"/>
        <v>0.67043314500941609</v>
      </c>
      <c r="R40" s="10">
        <f t="shared" si="16"/>
        <v>0.72323500165727539</v>
      </c>
      <c r="S40" s="10">
        <f t="shared" si="16"/>
        <v>0.75031133250311322</v>
      </c>
      <c r="T40" s="10">
        <f t="shared" si="16"/>
        <v>0.76798074029491414</v>
      </c>
      <c r="U40" s="10">
        <f t="shared" si="16"/>
        <v>0.78944332275742735</v>
      </c>
      <c r="V40" s="10">
        <f t="shared" si="16"/>
        <v>0.79854849965108177</v>
      </c>
      <c r="W40" s="10">
        <f t="shared" si="16"/>
        <v>0.81453857586812606</v>
      </c>
      <c r="X40" s="10">
        <f t="shared" si="16"/>
        <v>0.82824989482541023</v>
      </c>
      <c r="Y40" s="10">
        <f t="shared" si="16"/>
        <v>0.83952349369930113</v>
      </c>
      <c r="Z40" s="10">
        <f t="shared" si="16"/>
        <v>0.85300159254044827</v>
      </c>
    </row>
    <row r="41" spans="1:27" ht="16.5" thickBot="1" x14ac:dyDescent="0.3">
      <c r="A41" s="4" t="s">
        <v>5</v>
      </c>
      <c r="B41" s="7" t="s">
        <v>15</v>
      </c>
      <c r="C41" s="7"/>
      <c r="D41" s="7"/>
      <c r="E41" s="7">
        <v>2.23</v>
      </c>
      <c r="F41" s="7">
        <v>0.25</v>
      </c>
      <c r="G41" s="7">
        <v>0.27</v>
      </c>
      <c r="H41" s="7">
        <v>0.26</v>
      </c>
      <c r="I41" s="7">
        <v>0.37</v>
      </c>
      <c r="J41" s="8">
        <v>0.4</v>
      </c>
      <c r="K41" s="7">
        <v>0.43</v>
      </c>
      <c r="L41" s="7">
        <v>0.48</v>
      </c>
      <c r="M41" s="7">
        <v>0.55000000000000004</v>
      </c>
      <c r="N41" s="7">
        <v>0.62</v>
      </c>
      <c r="O41" s="7">
        <v>0.64</v>
      </c>
      <c r="P41" s="7">
        <v>0.63</v>
      </c>
      <c r="Q41" s="7">
        <v>1.33</v>
      </c>
      <c r="R41" s="8">
        <v>0.59</v>
      </c>
      <c r="S41" s="8">
        <v>0.59</v>
      </c>
      <c r="T41" s="8">
        <v>0.52</v>
      </c>
      <c r="U41" s="8">
        <v>0.54</v>
      </c>
      <c r="V41" s="56">
        <v>0.51</v>
      </c>
      <c r="W41" s="56">
        <v>0.49</v>
      </c>
      <c r="X41" s="56">
        <v>0.433</v>
      </c>
      <c r="Y41" s="56">
        <v>0.42399999999999999</v>
      </c>
      <c r="Z41" s="98">
        <v>0.41499999999999998</v>
      </c>
    </row>
    <row r="42" spans="1:27" ht="16.5" thickBot="1" x14ac:dyDescent="0.3">
      <c r="A42" s="4" t="s">
        <v>5</v>
      </c>
      <c r="B42" s="7" t="s">
        <v>1</v>
      </c>
      <c r="C42" s="10">
        <f t="shared" ref="C42:Z42" si="17">IF(C35="","n/a",(C41/C35))</f>
        <v>0</v>
      </c>
      <c r="D42" s="10">
        <f t="shared" si="17"/>
        <v>0</v>
      </c>
      <c r="E42" s="10">
        <f t="shared" si="17"/>
        <v>8.1238615664845165E-2</v>
      </c>
      <c r="F42" s="10">
        <f t="shared" si="17"/>
        <v>9.2216894135005532E-3</v>
      </c>
      <c r="G42" s="10">
        <f t="shared" si="17"/>
        <v>1.0227272727272729E-2</v>
      </c>
      <c r="H42" s="10">
        <f t="shared" si="17"/>
        <v>1.0030864197530862E-2</v>
      </c>
      <c r="I42" s="10">
        <f t="shared" si="17"/>
        <v>1.6599371915657243E-2</v>
      </c>
      <c r="J42" s="10">
        <f t="shared" si="17"/>
        <v>1.7566974088713216E-2</v>
      </c>
      <c r="K42" s="10">
        <f t="shared" si="17"/>
        <v>1.928251121076233E-2</v>
      </c>
      <c r="L42" s="10">
        <f t="shared" si="17"/>
        <v>2.0887728459530023E-2</v>
      </c>
      <c r="M42" s="10">
        <f t="shared" si="17"/>
        <v>2.2052927024859659E-2</v>
      </c>
      <c r="N42" s="10">
        <f t="shared" si="17"/>
        <v>2.2326251350378103E-2</v>
      </c>
      <c r="O42" s="10">
        <f t="shared" si="17"/>
        <v>2.2229940951719349E-2</v>
      </c>
      <c r="P42" s="10">
        <f t="shared" si="17"/>
        <v>2.2572554639914005E-2</v>
      </c>
      <c r="Q42" s="10">
        <f t="shared" si="17"/>
        <v>5.0094161958568729E-2</v>
      </c>
      <c r="R42" s="10">
        <f t="shared" si="17"/>
        <v>1.9555850182300296E-2</v>
      </c>
      <c r="S42" s="10">
        <f t="shared" si="17"/>
        <v>1.8368617683686174E-2</v>
      </c>
      <c r="T42" s="10">
        <f t="shared" si="17"/>
        <v>1.5648510382184771E-2</v>
      </c>
      <c r="U42" s="10">
        <f t="shared" si="17"/>
        <v>1.5575425439861556E-2</v>
      </c>
      <c r="V42" s="10">
        <f t="shared" si="17"/>
        <v>1.4235868806699234E-2</v>
      </c>
      <c r="W42" s="10">
        <f t="shared" si="17"/>
        <v>1.3241453857586814E-2</v>
      </c>
      <c r="X42" s="10">
        <f t="shared" si="17"/>
        <v>1.1385149347917544E-2</v>
      </c>
      <c r="Y42" s="10">
        <f t="shared" si="17"/>
        <v>1.0815774705372176E-2</v>
      </c>
      <c r="Z42" s="10">
        <f t="shared" si="17"/>
        <v>9.5783229856671367E-3</v>
      </c>
    </row>
    <row r="43" spans="1:27" ht="16.5" thickBot="1" x14ac:dyDescent="0.3">
      <c r="A43" s="4" t="s">
        <v>6</v>
      </c>
      <c r="B43" s="7" t="s">
        <v>15</v>
      </c>
      <c r="C43" s="7"/>
      <c r="D43" s="14">
        <v>0.01</v>
      </c>
      <c r="E43" s="14">
        <v>0.01</v>
      </c>
      <c r="F43" s="14">
        <v>0.01</v>
      </c>
      <c r="G43" s="14">
        <v>0.01</v>
      </c>
      <c r="H43" s="14">
        <v>0.01</v>
      </c>
      <c r="I43" s="14">
        <v>0.01</v>
      </c>
      <c r="J43" s="14">
        <v>0.01</v>
      </c>
      <c r="K43" s="14">
        <v>0.01</v>
      </c>
      <c r="L43" s="14">
        <v>0.01</v>
      </c>
      <c r="M43" s="14">
        <v>0.01</v>
      </c>
      <c r="N43" s="14">
        <v>0.01</v>
      </c>
      <c r="O43" s="14">
        <v>0.01</v>
      </c>
      <c r="P43" s="14">
        <v>0.01</v>
      </c>
      <c r="Q43" s="14">
        <v>0.01</v>
      </c>
      <c r="R43" s="14">
        <v>0.01</v>
      </c>
      <c r="S43" s="14">
        <v>0.01</v>
      </c>
      <c r="T43" s="14">
        <v>0.01</v>
      </c>
      <c r="U43" s="14">
        <v>0.01</v>
      </c>
      <c r="V43" s="14">
        <v>7.0000000000000001E-3</v>
      </c>
      <c r="W43" s="14">
        <v>7.0000000000000001E-3</v>
      </c>
      <c r="X43" s="56">
        <v>6.0000000000000001E-3</v>
      </c>
      <c r="Y43" s="56">
        <v>1.2999999999999999E-2</v>
      </c>
      <c r="Z43" s="98">
        <v>1.7000000000000001E-2</v>
      </c>
    </row>
    <row r="44" spans="1:27" ht="16.5" thickBot="1" x14ac:dyDescent="0.3">
      <c r="A44" s="4" t="s">
        <v>6</v>
      </c>
      <c r="B44" s="7" t="s">
        <v>1</v>
      </c>
      <c r="C44" s="10">
        <f t="shared" ref="C44:Z44" si="18">IF(C35="","n/a",(C43/C35))</f>
        <v>0</v>
      </c>
      <c r="D44" s="10">
        <f t="shared" si="18"/>
        <v>4.3346337234503678E-4</v>
      </c>
      <c r="E44" s="10">
        <f t="shared" si="18"/>
        <v>3.642987249544626E-4</v>
      </c>
      <c r="F44" s="10">
        <f t="shared" si="18"/>
        <v>3.6886757654002215E-4</v>
      </c>
      <c r="G44" s="10">
        <f t="shared" si="18"/>
        <v>3.7878787878787884E-4</v>
      </c>
      <c r="H44" s="10">
        <f t="shared" si="18"/>
        <v>3.8580246913580239E-4</v>
      </c>
      <c r="I44" s="10">
        <f t="shared" si="18"/>
        <v>4.486316733961417E-4</v>
      </c>
      <c r="J44" s="10">
        <f t="shared" si="18"/>
        <v>4.3917435221783044E-4</v>
      </c>
      <c r="K44" s="10">
        <f t="shared" si="18"/>
        <v>4.4843049327354261E-4</v>
      </c>
      <c r="L44" s="10">
        <f t="shared" si="18"/>
        <v>4.3516100957354214E-4</v>
      </c>
      <c r="M44" s="10">
        <f t="shared" si="18"/>
        <v>4.0096230954290291E-4</v>
      </c>
      <c r="N44" s="10">
        <f t="shared" si="18"/>
        <v>3.601008282319049E-4</v>
      </c>
      <c r="O44" s="10">
        <f t="shared" si="18"/>
        <v>3.4734282737061483E-4</v>
      </c>
      <c r="P44" s="10">
        <f t="shared" si="18"/>
        <v>3.5829451809387314E-4</v>
      </c>
      <c r="Q44" s="10">
        <f t="shared" si="18"/>
        <v>3.7664783427495286E-4</v>
      </c>
      <c r="R44" s="10">
        <f t="shared" si="18"/>
        <v>3.3145508783559825E-4</v>
      </c>
      <c r="S44" s="10">
        <f t="shared" si="18"/>
        <v>3.1133250311332497E-4</v>
      </c>
      <c r="T44" s="10">
        <f t="shared" si="18"/>
        <v>3.0093289196509175E-4</v>
      </c>
      <c r="U44" s="10">
        <f t="shared" si="18"/>
        <v>2.8843380444188062E-4</v>
      </c>
      <c r="V44" s="10">
        <f t="shared" si="18"/>
        <v>1.9539427773900911E-4</v>
      </c>
      <c r="W44" s="10">
        <f t="shared" si="18"/>
        <v>1.8916362653695448E-4</v>
      </c>
      <c r="X44" s="10">
        <f t="shared" si="18"/>
        <v>1.5776188472864958E-4</v>
      </c>
      <c r="Y44" s="10">
        <f t="shared" si="18"/>
        <v>3.3161573389112799E-4</v>
      </c>
      <c r="Z44" s="10">
        <f t="shared" si="18"/>
        <v>3.9236503796708752E-4</v>
      </c>
    </row>
    <row r="45" spans="1:27" ht="16.5" thickBot="1" x14ac:dyDescent="0.3">
      <c r="A45" s="4" t="s">
        <v>10</v>
      </c>
      <c r="B45" s="7" t="s">
        <v>15</v>
      </c>
      <c r="C45" s="7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63"/>
      <c r="W45" s="66"/>
      <c r="X45" s="84"/>
      <c r="Y45" s="84"/>
      <c r="Z45" s="84"/>
    </row>
    <row r="46" spans="1:27" ht="16.5" thickBot="1" x14ac:dyDescent="0.3">
      <c r="A46" s="4" t="s">
        <v>10</v>
      </c>
      <c r="B46" s="7" t="s">
        <v>1</v>
      </c>
      <c r="C46" s="10">
        <f t="shared" ref="C46:Z46" si="19">IF(C35="","n/a",(C45/C35))</f>
        <v>0</v>
      </c>
      <c r="D46" s="10">
        <f t="shared" si="19"/>
        <v>0</v>
      </c>
      <c r="E46" s="10">
        <f t="shared" si="19"/>
        <v>0</v>
      </c>
      <c r="F46" s="10">
        <f t="shared" si="19"/>
        <v>0</v>
      </c>
      <c r="G46" s="10">
        <f t="shared" si="19"/>
        <v>0</v>
      </c>
      <c r="H46" s="10">
        <f t="shared" si="19"/>
        <v>0</v>
      </c>
      <c r="I46" s="10">
        <f t="shared" si="19"/>
        <v>0</v>
      </c>
      <c r="J46" s="10">
        <f t="shared" si="19"/>
        <v>0</v>
      </c>
      <c r="K46" s="10">
        <f t="shared" si="19"/>
        <v>0</v>
      </c>
      <c r="L46" s="10">
        <f t="shared" si="19"/>
        <v>0</v>
      </c>
      <c r="M46" s="10">
        <f t="shared" si="19"/>
        <v>0</v>
      </c>
      <c r="N46" s="10">
        <f t="shared" si="19"/>
        <v>0</v>
      </c>
      <c r="O46" s="10">
        <f t="shared" si="19"/>
        <v>0</v>
      </c>
      <c r="P46" s="10">
        <f t="shared" si="19"/>
        <v>0</v>
      </c>
      <c r="Q46" s="10">
        <f t="shared" si="19"/>
        <v>0</v>
      </c>
      <c r="R46" s="10">
        <f t="shared" si="19"/>
        <v>0</v>
      </c>
      <c r="S46" s="10">
        <f t="shared" si="19"/>
        <v>0</v>
      </c>
      <c r="T46" s="10">
        <f t="shared" si="19"/>
        <v>0</v>
      </c>
      <c r="U46" s="10">
        <f t="shared" si="19"/>
        <v>0</v>
      </c>
      <c r="V46" s="10">
        <f t="shared" si="19"/>
        <v>0</v>
      </c>
      <c r="W46" s="57">
        <f t="shared" si="19"/>
        <v>0</v>
      </c>
      <c r="X46" s="57">
        <f t="shared" si="19"/>
        <v>0</v>
      </c>
      <c r="Y46" s="57">
        <f t="shared" si="19"/>
        <v>0</v>
      </c>
      <c r="Z46" s="57">
        <f t="shared" si="19"/>
        <v>0</v>
      </c>
    </row>
    <row r="47" spans="1:27" ht="16.5" thickBot="1" x14ac:dyDescent="0.3">
      <c r="A47" s="4" t="s">
        <v>9</v>
      </c>
      <c r="B47" s="7" t="s">
        <v>15</v>
      </c>
      <c r="C47" s="7"/>
      <c r="D47" s="7">
        <v>0.46</v>
      </c>
      <c r="E47" s="7">
        <v>0.33</v>
      </c>
      <c r="F47" s="7">
        <v>0.34</v>
      </c>
      <c r="G47" s="7">
        <v>0.28999999999999998</v>
      </c>
      <c r="H47" s="7">
        <v>0.28000000000000003</v>
      </c>
      <c r="I47" s="7">
        <v>0.18</v>
      </c>
      <c r="J47" s="7">
        <v>0.17</v>
      </c>
      <c r="K47" s="7">
        <v>0.14000000000000001</v>
      </c>
      <c r="L47" s="7">
        <v>0.14000000000000001</v>
      </c>
      <c r="M47" s="7">
        <v>0.14000000000000001</v>
      </c>
      <c r="N47" s="7">
        <v>0.14000000000000001</v>
      </c>
      <c r="O47" s="7">
        <v>0.11</v>
      </c>
      <c r="P47" s="8">
        <v>0.1</v>
      </c>
      <c r="Q47" s="7">
        <v>0.13</v>
      </c>
      <c r="R47" s="7">
        <v>0.09</v>
      </c>
      <c r="S47" s="7">
        <v>0.09</v>
      </c>
      <c r="T47" s="7">
        <v>0.1</v>
      </c>
      <c r="U47" s="7">
        <v>0.05</v>
      </c>
      <c r="V47" s="2">
        <v>0.189</v>
      </c>
      <c r="W47" s="2">
        <v>3.7999999999999999E-2</v>
      </c>
      <c r="X47" s="56">
        <v>4.1000000000000002E-2</v>
      </c>
      <c r="Y47" s="56">
        <v>3.5999999999999997E-2</v>
      </c>
      <c r="Z47" s="94">
        <v>0.04</v>
      </c>
    </row>
    <row r="48" spans="1:27" ht="16.5" thickBot="1" x14ac:dyDescent="0.3">
      <c r="A48" s="4" t="s">
        <v>9</v>
      </c>
      <c r="B48" s="7" t="s">
        <v>1</v>
      </c>
      <c r="C48" s="10">
        <f t="shared" ref="C48:Z48" si="20">IF(C35="","n/a",(C47/C35))</f>
        <v>0</v>
      </c>
      <c r="D48" s="10">
        <f t="shared" si="20"/>
        <v>1.9939315127871692E-2</v>
      </c>
      <c r="E48" s="10">
        <f t="shared" si="20"/>
        <v>1.2021857923497267E-2</v>
      </c>
      <c r="F48" s="10">
        <f t="shared" si="20"/>
        <v>1.2541497602360754E-2</v>
      </c>
      <c r="G48" s="10">
        <f t="shared" si="20"/>
        <v>1.0984848484848484E-2</v>
      </c>
      <c r="H48" s="10">
        <f t="shared" si="20"/>
        <v>1.0802469135802469E-2</v>
      </c>
      <c r="I48" s="10">
        <f t="shared" si="20"/>
        <v>8.0753701211305502E-3</v>
      </c>
      <c r="J48" s="10">
        <f t="shared" si="20"/>
        <v>7.465963987703118E-3</v>
      </c>
      <c r="K48" s="10">
        <f t="shared" si="20"/>
        <v>6.278026905829597E-3</v>
      </c>
      <c r="L48" s="10">
        <f t="shared" si="20"/>
        <v>6.0922541340295904E-3</v>
      </c>
      <c r="M48" s="10">
        <f t="shared" si="20"/>
        <v>5.6134723336006406E-3</v>
      </c>
      <c r="N48" s="10">
        <f t="shared" si="20"/>
        <v>5.0414115952466688E-3</v>
      </c>
      <c r="O48" s="10">
        <f t="shared" si="20"/>
        <v>3.820771101076763E-3</v>
      </c>
      <c r="P48" s="10">
        <f t="shared" si="20"/>
        <v>3.5829451809387312E-3</v>
      </c>
      <c r="Q48" s="10">
        <f t="shared" si="20"/>
        <v>4.8964218455743872E-3</v>
      </c>
      <c r="R48" s="10">
        <f t="shared" si="20"/>
        <v>2.9830957905203842E-3</v>
      </c>
      <c r="S48" s="10">
        <f t="shared" si="20"/>
        <v>2.8019925280199248E-3</v>
      </c>
      <c r="T48" s="10">
        <f t="shared" si="20"/>
        <v>3.0093289196509178E-3</v>
      </c>
      <c r="U48" s="10">
        <f t="shared" si="20"/>
        <v>1.4421690222094032E-3</v>
      </c>
      <c r="V48" s="10">
        <f t="shared" si="20"/>
        <v>5.2756454989532457E-3</v>
      </c>
      <c r="W48" s="57">
        <f t="shared" si="20"/>
        <v>1.0268882583434672E-3</v>
      </c>
      <c r="X48" s="57">
        <f t="shared" si="20"/>
        <v>1.0780395456457721E-3</v>
      </c>
      <c r="Y48" s="57">
        <f t="shared" si="20"/>
        <v>9.1832049385235444E-4</v>
      </c>
      <c r="Z48" s="57">
        <f t="shared" si="20"/>
        <v>9.2321185404020591E-4</v>
      </c>
    </row>
    <row r="49" spans="1:27" ht="16.5" thickBot="1" x14ac:dyDescent="0.3">
      <c r="A49" s="117" t="s">
        <v>12</v>
      </c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9"/>
    </row>
    <row r="50" spans="1:27" ht="16.5" thickBot="1" x14ac:dyDescent="0.3">
      <c r="A50" s="3" t="s">
        <v>2</v>
      </c>
      <c r="B50" s="7" t="s">
        <v>15</v>
      </c>
      <c r="C50" s="12"/>
      <c r="D50" s="13">
        <f>D52+D54+D56+D58+D60+D62</f>
        <v>3.5900000000000003</v>
      </c>
      <c r="E50" s="13">
        <f t="shared" ref="E50:W50" si="21">E52+E54+E56+E58+E60+E62</f>
        <v>3.8599999999999994</v>
      </c>
      <c r="F50" s="13">
        <f t="shared" si="21"/>
        <v>4.17</v>
      </c>
      <c r="G50" s="13">
        <f t="shared" si="21"/>
        <v>4.1099999999999994</v>
      </c>
      <c r="H50" s="13">
        <f t="shared" si="21"/>
        <v>3.9499999999999997</v>
      </c>
      <c r="I50" s="13">
        <f t="shared" si="21"/>
        <v>3.19</v>
      </c>
      <c r="J50" s="13">
        <f t="shared" si="21"/>
        <v>3.3299999999999996</v>
      </c>
      <c r="K50" s="13">
        <f t="shared" si="21"/>
        <v>3.41</v>
      </c>
      <c r="L50" s="13">
        <f t="shared" si="21"/>
        <v>3.5700000000000003</v>
      </c>
      <c r="M50" s="13">
        <f t="shared" si="21"/>
        <v>3.9400000000000004</v>
      </c>
      <c r="N50" s="13">
        <f t="shared" si="21"/>
        <v>4.0999999999999996</v>
      </c>
      <c r="O50" s="13">
        <f t="shared" si="21"/>
        <v>4.5</v>
      </c>
      <c r="P50" s="13">
        <f t="shared" si="21"/>
        <v>4.6399999999999997</v>
      </c>
      <c r="Q50" s="13">
        <f t="shared" si="21"/>
        <v>4.2200000000000006</v>
      </c>
      <c r="R50" s="13">
        <f t="shared" si="21"/>
        <v>4.93</v>
      </c>
      <c r="S50" s="13">
        <f t="shared" si="21"/>
        <v>5.25</v>
      </c>
      <c r="T50" s="13">
        <f t="shared" si="21"/>
        <v>5.45</v>
      </c>
      <c r="U50" s="13">
        <f t="shared" si="21"/>
        <v>2.8399999999999994</v>
      </c>
      <c r="V50" s="13">
        <f t="shared" si="21"/>
        <v>5.7649999999999997</v>
      </c>
      <c r="W50" s="13">
        <f t="shared" si="21"/>
        <v>5.6120000000000001</v>
      </c>
      <c r="X50" s="13">
        <v>5.6130000000000004</v>
      </c>
      <c r="Y50" s="13">
        <v>5.6580000000000004</v>
      </c>
      <c r="Z50" s="97">
        <v>6.1189999999999998</v>
      </c>
    </row>
    <row r="51" spans="1:27" ht="16.5" thickBot="1" x14ac:dyDescent="0.3">
      <c r="A51" s="104" t="s">
        <v>7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6"/>
      <c r="X51" s="55"/>
      <c r="Y51" s="55"/>
      <c r="Z51" s="55"/>
    </row>
    <row r="52" spans="1:27" ht="16.5" thickBot="1" x14ac:dyDescent="0.3">
      <c r="A52" s="3" t="s">
        <v>3</v>
      </c>
      <c r="B52" s="7" t="s">
        <v>15</v>
      </c>
      <c r="C52" s="7"/>
      <c r="D52" s="7">
        <v>0.66</v>
      </c>
      <c r="E52" s="7">
        <v>0.77</v>
      </c>
      <c r="F52" s="8">
        <v>0.8</v>
      </c>
      <c r="G52" s="8">
        <v>0.77</v>
      </c>
      <c r="H52" s="8">
        <v>0.7</v>
      </c>
      <c r="I52" s="7">
        <v>0.54</v>
      </c>
      <c r="J52" s="7">
        <v>0.56000000000000005</v>
      </c>
      <c r="K52" s="7">
        <v>0.55000000000000004</v>
      </c>
      <c r="L52" s="7">
        <v>0.57999999999999996</v>
      </c>
      <c r="M52" s="7">
        <v>0.64</v>
      </c>
      <c r="N52" s="7">
        <v>0.64</v>
      </c>
      <c r="O52" s="7">
        <v>0.61</v>
      </c>
      <c r="P52" s="8">
        <v>0.6</v>
      </c>
      <c r="Q52" s="7">
        <v>0.51</v>
      </c>
      <c r="R52" s="8">
        <v>0.5</v>
      </c>
      <c r="S52" s="8">
        <v>0.44</v>
      </c>
      <c r="T52" s="8">
        <v>0.41</v>
      </c>
      <c r="U52" s="8">
        <v>7.0000000000000007E-2</v>
      </c>
      <c r="V52" s="56">
        <v>0.29399999999999998</v>
      </c>
      <c r="W52" s="56">
        <v>0.253</v>
      </c>
      <c r="X52" s="56">
        <v>0.20799999999999999</v>
      </c>
      <c r="Y52" s="56">
        <v>0.18099999999999999</v>
      </c>
      <c r="Z52" s="89">
        <v>0.155</v>
      </c>
      <c r="AA52" s="51">
        <f>(Z52-D52)/D52</f>
        <v>-0.76515151515151514</v>
      </c>
    </row>
    <row r="53" spans="1:27" ht="16.5" thickBot="1" x14ac:dyDescent="0.3">
      <c r="A53" s="3" t="s">
        <v>3</v>
      </c>
      <c r="B53" s="7" t="s">
        <v>1</v>
      </c>
      <c r="C53" s="10" t="str">
        <f t="shared" ref="C53:Z53" si="22">IF(C50="","n/a",(C52/C50))</f>
        <v>n/a</v>
      </c>
      <c r="D53" s="10">
        <f t="shared" si="22"/>
        <v>0.18384401114206128</v>
      </c>
      <c r="E53" s="10">
        <f t="shared" si="22"/>
        <v>0.19948186528497414</v>
      </c>
      <c r="F53" s="10">
        <f t="shared" si="22"/>
        <v>0.19184652278177458</v>
      </c>
      <c r="G53" s="10">
        <f t="shared" si="22"/>
        <v>0.18734793187347934</v>
      </c>
      <c r="H53" s="10">
        <f t="shared" si="22"/>
        <v>0.17721518987341772</v>
      </c>
      <c r="I53" s="10">
        <f t="shared" si="22"/>
        <v>0.16927899686520378</v>
      </c>
      <c r="J53" s="10">
        <f t="shared" si="22"/>
        <v>0.16816816816816821</v>
      </c>
      <c r="K53" s="10">
        <f t="shared" si="22"/>
        <v>0.16129032258064516</v>
      </c>
      <c r="L53" s="10">
        <f t="shared" si="22"/>
        <v>0.16246498599439774</v>
      </c>
      <c r="M53" s="10">
        <f t="shared" si="22"/>
        <v>0.16243654822335024</v>
      </c>
      <c r="N53" s="10">
        <f t="shared" si="22"/>
        <v>0.15609756097560978</v>
      </c>
      <c r="O53" s="10">
        <f t="shared" si="22"/>
        <v>0.13555555555555554</v>
      </c>
      <c r="P53" s="10">
        <f t="shared" si="22"/>
        <v>0.12931034482758622</v>
      </c>
      <c r="Q53" s="10">
        <f t="shared" si="22"/>
        <v>0.12085308056872036</v>
      </c>
      <c r="R53" s="10">
        <f t="shared" si="22"/>
        <v>0.10141987829614606</v>
      </c>
      <c r="S53" s="10">
        <f t="shared" si="22"/>
        <v>8.3809523809523806E-2</v>
      </c>
      <c r="T53" s="10">
        <f t="shared" si="22"/>
        <v>7.5229357798165128E-2</v>
      </c>
      <c r="U53" s="10">
        <f t="shared" si="22"/>
        <v>2.4647887323943671E-2</v>
      </c>
      <c r="V53" s="10">
        <f t="shared" si="22"/>
        <v>5.0997398091934085E-2</v>
      </c>
      <c r="W53" s="10">
        <f t="shared" si="22"/>
        <v>4.5081967213114756E-2</v>
      </c>
      <c r="X53" s="10">
        <f t="shared" si="22"/>
        <v>3.7056832353465165E-2</v>
      </c>
      <c r="Y53" s="10">
        <f t="shared" si="22"/>
        <v>3.1990102509720744E-2</v>
      </c>
      <c r="Z53" s="10">
        <f t="shared" si="22"/>
        <v>2.5330936427520837E-2</v>
      </c>
      <c r="AA53" s="83"/>
    </row>
    <row r="54" spans="1:27" ht="16.5" thickBot="1" x14ac:dyDescent="0.3">
      <c r="A54" s="4" t="s">
        <v>4</v>
      </c>
      <c r="B54" s="7" t="s">
        <v>15</v>
      </c>
      <c r="C54" s="7"/>
      <c r="D54" s="7">
        <v>2.91</v>
      </c>
      <c r="E54" s="7">
        <v>3.05</v>
      </c>
      <c r="F54" s="8">
        <v>3.31</v>
      </c>
      <c r="G54" s="7">
        <v>3.27</v>
      </c>
      <c r="H54" s="7">
        <v>3.17</v>
      </c>
      <c r="I54" s="7">
        <v>2.56</v>
      </c>
      <c r="J54" s="7">
        <v>2.67</v>
      </c>
      <c r="K54" s="7">
        <v>2.73</v>
      </c>
      <c r="L54" s="7">
        <v>2.85</v>
      </c>
      <c r="M54" s="7">
        <v>3.14</v>
      </c>
      <c r="N54" s="7">
        <v>3.45</v>
      </c>
      <c r="O54" s="7">
        <v>3.72</v>
      </c>
      <c r="P54" s="7">
        <v>3.88</v>
      </c>
      <c r="Q54" s="7">
        <v>3.56</v>
      </c>
      <c r="R54" s="7">
        <v>4.2699999999999996</v>
      </c>
      <c r="S54" s="7">
        <v>4.67</v>
      </c>
      <c r="T54" s="7">
        <v>4.91</v>
      </c>
      <c r="U54" s="7">
        <v>2.76</v>
      </c>
      <c r="V54" s="2">
        <v>5.3710000000000004</v>
      </c>
      <c r="W54" s="2">
        <v>5.28</v>
      </c>
      <c r="X54" s="56">
        <v>5.3360000000000003</v>
      </c>
      <c r="Y54" s="56">
        <v>5.4169999999999998</v>
      </c>
      <c r="Z54" s="89">
        <v>5.9080000000000004</v>
      </c>
      <c r="AA54" s="51">
        <f>(Z54-D54)/D54</f>
        <v>1.0302405498281788</v>
      </c>
    </row>
    <row r="55" spans="1:27" ht="16.5" thickBot="1" x14ac:dyDescent="0.3">
      <c r="A55" s="4" t="s">
        <v>4</v>
      </c>
      <c r="B55" s="7" t="s">
        <v>1</v>
      </c>
      <c r="C55" s="10" t="str">
        <f t="shared" ref="C55:Z55" si="23">IF(C50="","n/a",(C54/C50))</f>
        <v>n/a</v>
      </c>
      <c r="D55" s="10">
        <f t="shared" si="23"/>
        <v>0.81058495821727017</v>
      </c>
      <c r="E55" s="10">
        <f t="shared" si="23"/>
        <v>0.7901554404145078</v>
      </c>
      <c r="F55" s="10">
        <f t="shared" si="23"/>
        <v>0.79376498800959239</v>
      </c>
      <c r="G55" s="10">
        <f t="shared" si="23"/>
        <v>0.79562043795620452</v>
      </c>
      <c r="H55" s="10">
        <f t="shared" si="23"/>
        <v>0.80253164556962031</v>
      </c>
      <c r="I55" s="10">
        <f t="shared" si="23"/>
        <v>0.80250783699059569</v>
      </c>
      <c r="J55" s="10">
        <f t="shared" si="23"/>
        <v>0.80180180180180183</v>
      </c>
      <c r="K55" s="10">
        <f t="shared" si="23"/>
        <v>0.80058651026392957</v>
      </c>
      <c r="L55" s="10">
        <f t="shared" si="23"/>
        <v>0.79831932773109238</v>
      </c>
      <c r="M55" s="10">
        <f t="shared" si="23"/>
        <v>0.79695431472081213</v>
      </c>
      <c r="N55" s="10">
        <f t="shared" si="23"/>
        <v>0.84146341463414642</v>
      </c>
      <c r="O55" s="10">
        <f t="shared" si="23"/>
        <v>0.82666666666666666</v>
      </c>
      <c r="P55" s="10">
        <f t="shared" si="23"/>
        <v>0.8362068965517242</v>
      </c>
      <c r="Q55" s="10">
        <f t="shared" si="23"/>
        <v>0.8436018957345971</v>
      </c>
      <c r="R55" s="10">
        <f t="shared" si="23"/>
        <v>0.8661257606490872</v>
      </c>
      <c r="S55" s="10">
        <f t="shared" si="23"/>
        <v>0.88952380952380949</v>
      </c>
      <c r="T55" s="10">
        <f t="shared" si="23"/>
        <v>0.90091743119266054</v>
      </c>
      <c r="U55" s="10">
        <f t="shared" si="23"/>
        <v>0.97183098591549311</v>
      </c>
      <c r="V55" s="10">
        <f t="shared" si="23"/>
        <v>0.9316565481352993</v>
      </c>
      <c r="W55" s="10">
        <f t="shared" si="23"/>
        <v>0.94084105488239489</v>
      </c>
      <c r="X55" s="10">
        <f t="shared" si="23"/>
        <v>0.95065027614466413</v>
      </c>
      <c r="Y55" s="10">
        <f t="shared" si="23"/>
        <v>0.95740544361965352</v>
      </c>
      <c r="Z55" s="10">
        <f t="shared" si="23"/>
        <v>0.96551724137931039</v>
      </c>
      <c r="AA55" s="83"/>
    </row>
    <row r="56" spans="1:27" ht="16.5" thickBot="1" x14ac:dyDescent="0.3">
      <c r="A56" s="4" t="s">
        <v>5</v>
      </c>
      <c r="B56" s="7" t="s">
        <v>15</v>
      </c>
      <c r="C56" s="7"/>
      <c r="D56" s="8">
        <v>0</v>
      </c>
      <c r="E56" s="7">
        <v>0.03</v>
      </c>
      <c r="F56" s="7">
        <v>0.05</v>
      </c>
      <c r="G56" s="7">
        <v>0.06</v>
      </c>
      <c r="H56" s="7">
        <v>7.0000000000000007E-2</v>
      </c>
      <c r="I56" s="7">
        <v>0.08</v>
      </c>
      <c r="J56" s="7">
        <v>0.09</v>
      </c>
      <c r="K56" s="7">
        <v>0.13</v>
      </c>
      <c r="L56" s="7">
        <v>0.14000000000000001</v>
      </c>
      <c r="M56" s="7">
        <v>0.16</v>
      </c>
      <c r="N56" s="7">
        <v>0.01</v>
      </c>
      <c r="O56" s="7">
        <v>0.17</v>
      </c>
      <c r="P56" s="7">
        <v>0.16</v>
      </c>
      <c r="Q56" s="7">
        <v>0.15</v>
      </c>
      <c r="R56" s="7">
        <v>0.16</v>
      </c>
      <c r="S56" s="7">
        <v>0.14000000000000001</v>
      </c>
      <c r="T56" s="7">
        <v>0.12</v>
      </c>
      <c r="U56" s="7">
        <v>0.01</v>
      </c>
      <c r="V56" s="2">
        <v>0.09</v>
      </c>
      <c r="W56" s="2">
        <v>7.9000000000000001E-2</v>
      </c>
      <c r="X56" s="56">
        <v>6.8000000000000005E-2</v>
      </c>
      <c r="Y56" s="56">
        <v>5.8000000000000003E-2</v>
      </c>
      <c r="Z56" s="98">
        <v>5.6000000000000001E-2</v>
      </c>
      <c r="AA56" s="51"/>
    </row>
    <row r="57" spans="1:27" ht="16.5" thickBot="1" x14ac:dyDescent="0.3">
      <c r="A57" s="4" t="s">
        <v>5</v>
      </c>
      <c r="B57" s="7" t="s">
        <v>1</v>
      </c>
      <c r="C57" s="10" t="str">
        <f t="shared" ref="C57:Z57" si="24">IF(C50="","n/a",(C56/C50))</f>
        <v>n/a</v>
      </c>
      <c r="D57" s="10">
        <f t="shared" si="24"/>
        <v>0</v>
      </c>
      <c r="E57" s="10">
        <f t="shared" si="24"/>
        <v>7.7720207253886018E-3</v>
      </c>
      <c r="F57" s="10">
        <f t="shared" si="24"/>
        <v>1.1990407673860911E-2</v>
      </c>
      <c r="G57" s="10">
        <f t="shared" si="24"/>
        <v>1.4598540145985403E-2</v>
      </c>
      <c r="H57" s="10">
        <f t="shared" si="24"/>
        <v>1.7721518987341776E-2</v>
      </c>
      <c r="I57" s="10">
        <f t="shared" si="24"/>
        <v>2.5078369905956115E-2</v>
      </c>
      <c r="J57" s="10">
        <f t="shared" si="24"/>
        <v>2.7027027027027029E-2</v>
      </c>
      <c r="K57" s="10">
        <f t="shared" si="24"/>
        <v>3.8123167155425221E-2</v>
      </c>
      <c r="L57" s="10">
        <f t="shared" si="24"/>
        <v>3.9215686274509803E-2</v>
      </c>
      <c r="M57" s="10">
        <f t="shared" si="24"/>
        <v>4.060913705583756E-2</v>
      </c>
      <c r="N57" s="10">
        <f t="shared" si="24"/>
        <v>2.4390243902439029E-3</v>
      </c>
      <c r="O57" s="10">
        <f t="shared" si="24"/>
        <v>3.7777777777777778E-2</v>
      </c>
      <c r="P57" s="10">
        <f t="shared" si="24"/>
        <v>3.4482758620689662E-2</v>
      </c>
      <c r="Q57" s="10">
        <f t="shared" si="24"/>
        <v>3.5545023696682457E-2</v>
      </c>
      <c r="R57" s="10">
        <f t="shared" si="24"/>
        <v>3.2454361054766734E-2</v>
      </c>
      <c r="S57" s="10">
        <f t="shared" si="24"/>
        <v>2.6666666666666668E-2</v>
      </c>
      <c r="T57" s="10">
        <f t="shared" si="24"/>
        <v>2.2018348623853209E-2</v>
      </c>
      <c r="U57" s="10">
        <f t="shared" si="24"/>
        <v>3.5211267605633812E-3</v>
      </c>
      <c r="V57" s="10">
        <f t="shared" si="24"/>
        <v>1.5611448395490026E-2</v>
      </c>
      <c r="W57" s="10">
        <f t="shared" si="24"/>
        <v>1.4076977904490378E-2</v>
      </c>
      <c r="X57" s="10">
        <f t="shared" si="24"/>
        <v>1.2114733654017459E-2</v>
      </c>
      <c r="Y57" s="10">
        <f t="shared" si="24"/>
        <v>1.0250972074938141E-2</v>
      </c>
      <c r="Z57" s="10">
        <f t="shared" si="24"/>
        <v>9.1518221931688182E-3</v>
      </c>
    </row>
    <row r="58" spans="1:27" ht="16.5" thickBot="1" x14ac:dyDescent="0.3">
      <c r="A58" s="4" t="s">
        <v>6</v>
      </c>
      <c r="B58" s="7" t="s">
        <v>15</v>
      </c>
      <c r="C58" s="7"/>
      <c r="D58" s="8">
        <v>0</v>
      </c>
      <c r="E58" s="8">
        <v>0</v>
      </c>
      <c r="F58" s="8">
        <v>0</v>
      </c>
      <c r="G58" s="8">
        <v>0</v>
      </c>
      <c r="H58" s="7">
        <v>0.01</v>
      </c>
      <c r="I58" s="7">
        <v>0.01</v>
      </c>
      <c r="J58" s="8">
        <v>0.01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56">
        <v>0</v>
      </c>
      <c r="W58" s="56">
        <v>0</v>
      </c>
      <c r="X58" s="56">
        <v>0</v>
      </c>
      <c r="Y58" s="56">
        <v>0</v>
      </c>
      <c r="Z58" s="56">
        <v>0</v>
      </c>
    </row>
    <row r="59" spans="1:27" ht="16.5" thickBot="1" x14ac:dyDescent="0.3">
      <c r="A59" s="4" t="s">
        <v>6</v>
      </c>
      <c r="B59" s="7" t="s">
        <v>1</v>
      </c>
      <c r="C59" s="10" t="str">
        <f t="shared" ref="C59:Z59" si="25">IF(C50="","n/a",(C58/C50))</f>
        <v>n/a</v>
      </c>
      <c r="D59" s="10">
        <f t="shared" si="25"/>
        <v>0</v>
      </c>
      <c r="E59" s="10">
        <f t="shared" si="25"/>
        <v>0</v>
      </c>
      <c r="F59" s="10">
        <f t="shared" si="25"/>
        <v>0</v>
      </c>
      <c r="G59" s="10">
        <f t="shared" si="25"/>
        <v>0</v>
      </c>
      <c r="H59" s="10">
        <f t="shared" si="25"/>
        <v>2.5316455696202532E-3</v>
      </c>
      <c r="I59" s="10">
        <f t="shared" si="25"/>
        <v>3.1347962382445144E-3</v>
      </c>
      <c r="J59" s="10">
        <f t="shared" si="25"/>
        <v>3.0030030030030034E-3</v>
      </c>
      <c r="K59" s="10">
        <f t="shared" si="25"/>
        <v>0</v>
      </c>
      <c r="L59" s="10">
        <f t="shared" si="25"/>
        <v>0</v>
      </c>
      <c r="M59" s="10">
        <f t="shared" si="25"/>
        <v>0</v>
      </c>
      <c r="N59" s="10">
        <f t="shared" si="25"/>
        <v>0</v>
      </c>
      <c r="O59" s="10">
        <f t="shared" si="25"/>
        <v>0</v>
      </c>
      <c r="P59" s="10">
        <f t="shared" si="25"/>
        <v>0</v>
      </c>
      <c r="Q59" s="10">
        <f t="shared" si="25"/>
        <v>0</v>
      </c>
      <c r="R59" s="10">
        <f t="shared" si="25"/>
        <v>0</v>
      </c>
      <c r="S59" s="10">
        <f t="shared" si="25"/>
        <v>0</v>
      </c>
      <c r="T59" s="10">
        <f t="shared" si="25"/>
        <v>0</v>
      </c>
      <c r="U59" s="10">
        <f t="shared" si="25"/>
        <v>0</v>
      </c>
      <c r="V59" s="10">
        <f t="shared" si="25"/>
        <v>0</v>
      </c>
      <c r="W59" s="10">
        <f t="shared" si="25"/>
        <v>0</v>
      </c>
      <c r="X59" s="10">
        <f t="shared" si="25"/>
        <v>0</v>
      </c>
      <c r="Y59" s="10">
        <f t="shared" si="25"/>
        <v>0</v>
      </c>
      <c r="Z59" s="10">
        <f t="shared" si="25"/>
        <v>0</v>
      </c>
    </row>
    <row r="60" spans="1:27" ht="16.5" thickBot="1" x14ac:dyDescent="0.3">
      <c r="A60" s="4" t="s">
        <v>10</v>
      </c>
      <c r="B60" s="7" t="s">
        <v>15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67"/>
      <c r="T60" s="67"/>
      <c r="U60" s="67"/>
      <c r="V60" s="54"/>
      <c r="W60" s="67"/>
      <c r="X60" s="54"/>
      <c r="Y60" s="54"/>
      <c r="Z60" s="54"/>
    </row>
    <row r="61" spans="1:27" ht="16.5" thickBot="1" x14ac:dyDescent="0.3">
      <c r="A61" s="4" t="s">
        <v>10</v>
      </c>
      <c r="B61" s="7" t="s">
        <v>1</v>
      </c>
      <c r="C61" s="10" t="str">
        <f t="shared" ref="C61:Z61" si="26">IF(C50="","n/a",(C60/C50))</f>
        <v>n/a</v>
      </c>
      <c r="D61" s="10">
        <f t="shared" si="26"/>
        <v>0</v>
      </c>
      <c r="E61" s="10">
        <f t="shared" si="26"/>
        <v>0</v>
      </c>
      <c r="F61" s="10">
        <f t="shared" si="26"/>
        <v>0</v>
      </c>
      <c r="G61" s="10">
        <f t="shared" si="26"/>
        <v>0</v>
      </c>
      <c r="H61" s="10">
        <f t="shared" si="26"/>
        <v>0</v>
      </c>
      <c r="I61" s="10">
        <f t="shared" si="26"/>
        <v>0</v>
      </c>
      <c r="J61" s="10">
        <f t="shared" si="26"/>
        <v>0</v>
      </c>
      <c r="K61" s="10">
        <f t="shared" si="26"/>
        <v>0</v>
      </c>
      <c r="L61" s="10">
        <f t="shared" si="26"/>
        <v>0</v>
      </c>
      <c r="M61" s="10">
        <f t="shared" si="26"/>
        <v>0</v>
      </c>
      <c r="N61" s="10">
        <f t="shared" si="26"/>
        <v>0</v>
      </c>
      <c r="O61" s="10">
        <f t="shared" si="26"/>
        <v>0</v>
      </c>
      <c r="P61" s="10">
        <f t="shared" si="26"/>
        <v>0</v>
      </c>
      <c r="Q61" s="10">
        <f t="shared" si="26"/>
        <v>0</v>
      </c>
      <c r="R61" s="10">
        <f t="shared" si="26"/>
        <v>0</v>
      </c>
      <c r="S61" s="57">
        <f t="shared" si="26"/>
        <v>0</v>
      </c>
      <c r="T61" s="57">
        <f t="shared" si="26"/>
        <v>0</v>
      </c>
      <c r="U61" s="57">
        <f t="shared" si="26"/>
        <v>0</v>
      </c>
      <c r="V61" s="57">
        <f t="shared" si="26"/>
        <v>0</v>
      </c>
      <c r="W61" s="57">
        <f t="shared" si="26"/>
        <v>0</v>
      </c>
      <c r="X61" s="57">
        <f t="shared" si="26"/>
        <v>0</v>
      </c>
      <c r="Y61" s="57">
        <f t="shared" si="26"/>
        <v>0</v>
      </c>
      <c r="Z61" s="57">
        <f t="shared" si="26"/>
        <v>0</v>
      </c>
    </row>
    <row r="62" spans="1:27" ht="16.5" thickBot="1" x14ac:dyDescent="0.3">
      <c r="A62" s="4" t="s">
        <v>9</v>
      </c>
      <c r="B62" s="7" t="s">
        <v>15</v>
      </c>
      <c r="C62" s="7"/>
      <c r="D62" s="7">
        <v>0.02</v>
      </c>
      <c r="E62" s="7">
        <v>0.01</v>
      </c>
      <c r="F62" s="7">
        <v>0.01</v>
      </c>
      <c r="G62" s="7">
        <v>0.01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56">
        <v>0</v>
      </c>
      <c r="T62" s="56">
        <v>0.01</v>
      </c>
      <c r="U62" s="56">
        <v>0</v>
      </c>
      <c r="V62" s="56">
        <v>0.01</v>
      </c>
      <c r="W62" s="56">
        <v>0</v>
      </c>
      <c r="X62" s="56">
        <v>1E-3</v>
      </c>
      <c r="Y62" s="56">
        <v>2E-3</v>
      </c>
      <c r="Z62" s="56">
        <v>0</v>
      </c>
    </row>
    <row r="63" spans="1:27" ht="16.5" thickBot="1" x14ac:dyDescent="0.3">
      <c r="A63" s="95" t="s">
        <v>9</v>
      </c>
      <c r="B63" s="67" t="s">
        <v>1</v>
      </c>
      <c r="C63" s="96" t="str">
        <f t="shared" ref="C63:Z63" si="27">IF(C50="","n/a",(C62/C50))</f>
        <v>n/a</v>
      </c>
      <c r="D63" s="96">
        <f t="shared" si="27"/>
        <v>5.5710306406685237E-3</v>
      </c>
      <c r="E63" s="96">
        <f t="shared" si="27"/>
        <v>2.5906735751295342E-3</v>
      </c>
      <c r="F63" s="96">
        <f t="shared" si="27"/>
        <v>2.3980815347721825E-3</v>
      </c>
      <c r="G63" s="96">
        <f t="shared" si="27"/>
        <v>2.4330900243309007E-3</v>
      </c>
      <c r="H63" s="96">
        <f t="shared" si="27"/>
        <v>0</v>
      </c>
      <c r="I63" s="96">
        <f t="shared" si="27"/>
        <v>0</v>
      </c>
      <c r="J63" s="96">
        <f t="shared" si="27"/>
        <v>0</v>
      </c>
      <c r="K63" s="96">
        <f t="shared" si="27"/>
        <v>0</v>
      </c>
      <c r="L63" s="96">
        <f t="shared" si="27"/>
        <v>0</v>
      </c>
      <c r="M63" s="96">
        <f t="shared" si="27"/>
        <v>0</v>
      </c>
      <c r="N63" s="96">
        <f t="shared" si="27"/>
        <v>0</v>
      </c>
      <c r="O63" s="96">
        <f t="shared" si="27"/>
        <v>0</v>
      </c>
      <c r="P63" s="96">
        <f t="shared" si="27"/>
        <v>0</v>
      </c>
      <c r="Q63" s="96">
        <f t="shared" si="27"/>
        <v>0</v>
      </c>
      <c r="R63" s="96">
        <f t="shared" si="27"/>
        <v>0</v>
      </c>
      <c r="S63" s="57">
        <f t="shared" si="27"/>
        <v>0</v>
      </c>
      <c r="T63" s="57">
        <f t="shared" si="27"/>
        <v>1.8348623853211008E-3</v>
      </c>
      <c r="U63" s="57">
        <f t="shared" si="27"/>
        <v>0</v>
      </c>
      <c r="V63" s="57">
        <f t="shared" si="27"/>
        <v>1.7346053772766697E-3</v>
      </c>
      <c r="W63" s="57">
        <f t="shared" si="27"/>
        <v>0</v>
      </c>
      <c r="X63" s="57">
        <f t="shared" si="27"/>
        <v>1.7815784785319794E-4</v>
      </c>
      <c r="Y63" s="57">
        <f t="shared" si="27"/>
        <v>3.5348179568752205E-4</v>
      </c>
      <c r="Z63" s="57">
        <f t="shared" si="27"/>
        <v>0</v>
      </c>
    </row>
    <row r="64" spans="1:27" ht="16.5" thickBot="1" x14ac:dyDescent="0.3">
      <c r="A64" s="120" t="s">
        <v>54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2"/>
    </row>
    <row r="65" spans="1:26" ht="16.5" thickBot="1" x14ac:dyDescent="0.3">
      <c r="A65" s="3" t="s">
        <v>2</v>
      </c>
      <c r="B65" s="7" t="s">
        <v>15</v>
      </c>
      <c r="C65" s="12"/>
      <c r="D65" s="13"/>
      <c r="E65" s="13"/>
      <c r="F65" s="13"/>
      <c r="G65" s="13"/>
      <c r="H65" s="13">
        <f t="shared" ref="H65:P65" si="28">H67+H69+H71+H73+H75+H77</f>
        <v>2.1419999999999999</v>
      </c>
      <c r="I65" s="13">
        <f t="shared" si="28"/>
        <v>1.3820000000000001</v>
      </c>
      <c r="J65" s="13">
        <f t="shared" si="28"/>
        <v>1.7239999999999998</v>
      </c>
      <c r="K65" s="13">
        <f t="shared" si="28"/>
        <v>3.4420000000000002</v>
      </c>
      <c r="L65" s="13">
        <f t="shared" si="28"/>
        <v>4.4370000000000003</v>
      </c>
      <c r="M65" s="13">
        <f t="shared" si="28"/>
        <v>8.6260000000000012</v>
      </c>
      <c r="N65" s="13">
        <f t="shared" si="28"/>
        <v>9.0969999999999995</v>
      </c>
      <c r="O65" s="13">
        <f t="shared" si="28"/>
        <v>7.7609999999999992</v>
      </c>
      <c r="P65" s="13">
        <f t="shared" si="28"/>
        <v>8.3750000000000018</v>
      </c>
      <c r="Q65" s="13">
        <f t="shared" ref="Q65:W65" si="29">Q67+Q69+Q71+Q73+Q75+Q77</f>
        <v>8.4729999999999972</v>
      </c>
      <c r="R65" s="13">
        <f t="shared" si="29"/>
        <v>8.093</v>
      </c>
      <c r="S65" s="13">
        <f t="shared" si="29"/>
        <v>8.6340000000000003</v>
      </c>
      <c r="T65" s="13">
        <f t="shared" si="29"/>
        <v>10.050000000000001</v>
      </c>
      <c r="U65" s="13">
        <f t="shared" si="29"/>
        <v>11.696999999999999</v>
      </c>
      <c r="V65" s="13">
        <f t="shared" si="29"/>
        <v>14.152000000000001</v>
      </c>
      <c r="W65" s="13">
        <f t="shared" si="29"/>
        <v>13.343</v>
      </c>
      <c r="X65" s="13">
        <v>11.999000000000001</v>
      </c>
      <c r="Y65" s="13">
        <v>12.794</v>
      </c>
      <c r="Z65" s="90">
        <v>15.786</v>
      </c>
    </row>
    <row r="66" spans="1:26" ht="16.5" thickBot="1" x14ac:dyDescent="0.3">
      <c r="A66" s="104" t="s">
        <v>7</v>
      </c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6"/>
      <c r="X66" s="55"/>
      <c r="Y66" s="55"/>
      <c r="Z66" s="55"/>
    </row>
    <row r="67" spans="1:26" ht="16.5" thickBot="1" x14ac:dyDescent="0.3">
      <c r="A67" s="3" t="s">
        <v>3</v>
      </c>
      <c r="B67" s="7" t="s">
        <v>15</v>
      </c>
      <c r="C67" s="7"/>
      <c r="D67" s="7"/>
      <c r="E67" s="7"/>
      <c r="F67" s="8"/>
      <c r="G67" s="8"/>
      <c r="H67" s="8">
        <v>1.746</v>
      </c>
      <c r="I67" s="7">
        <v>1.2030000000000001</v>
      </c>
      <c r="J67" s="7">
        <v>1.484</v>
      </c>
      <c r="K67" s="7">
        <v>3.1320000000000001</v>
      </c>
      <c r="L67" s="7">
        <v>4.1539999999999999</v>
      </c>
      <c r="M67" s="7">
        <v>8.3190000000000008</v>
      </c>
      <c r="N67" s="7">
        <v>8.6839999999999993</v>
      </c>
      <c r="O67" s="7">
        <v>7.4569999999999999</v>
      </c>
      <c r="P67" s="8">
        <v>7.51</v>
      </c>
      <c r="Q67" s="7">
        <v>7.9649999999999999</v>
      </c>
      <c r="R67" s="8">
        <v>7.681</v>
      </c>
      <c r="S67" s="8">
        <v>8.18</v>
      </c>
      <c r="T67" s="8">
        <v>9.4779999999999998</v>
      </c>
      <c r="U67" s="8">
        <v>11.11</v>
      </c>
      <c r="V67" s="56">
        <v>13.537000000000001</v>
      </c>
      <c r="W67" s="56">
        <v>12.747</v>
      </c>
      <c r="X67" s="56">
        <v>11.448</v>
      </c>
      <c r="Y67" s="56">
        <v>12.227</v>
      </c>
      <c r="Z67" s="56">
        <v>15.18</v>
      </c>
    </row>
    <row r="68" spans="1:26" ht="16.5" thickBot="1" x14ac:dyDescent="0.3">
      <c r="A68" s="3" t="s">
        <v>3</v>
      </c>
      <c r="B68" s="7" t="s">
        <v>1</v>
      </c>
      <c r="C68" s="10" t="str">
        <f t="shared" ref="C68:Z68" si="30">IF(C65="","n/a",(C67/C65))</f>
        <v>n/a</v>
      </c>
      <c r="D68" s="10" t="str">
        <f t="shared" si="30"/>
        <v>n/a</v>
      </c>
      <c r="E68" s="10" t="str">
        <f t="shared" si="30"/>
        <v>n/a</v>
      </c>
      <c r="F68" s="10" t="str">
        <f t="shared" si="30"/>
        <v>n/a</v>
      </c>
      <c r="G68" s="10" t="str">
        <f t="shared" si="30"/>
        <v>n/a</v>
      </c>
      <c r="H68" s="10">
        <f t="shared" si="30"/>
        <v>0.81512605042016806</v>
      </c>
      <c r="I68" s="10">
        <f t="shared" si="30"/>
        <v>0.87047756874095517</v>
      </c>
      <c r="J68" s="10">
        <f t="shared" si="30"/>
        <v>0.86078886310904879</v>
      </c>
      <c r="K68" s="10">
        <f t="shared" si="30"/>
        <v>0.90993608367228351</v>
      </c>
      <c r="L68" s="10">
        <f t="shared" si="30"/>
        <v>0.93621816542709035</v>
      </c>
      <c r="M68" s="10">
        <f t="shared" si="30"/>
        <v>0.96440992348713184</v>
      </c>
      <c r="N68" s="10">
        <f t="shared" si="30"/>
        <v>0.95460041772012749</v>
      </c>
      <c r="O68" s="10">
        <f t="shared" si="30"/>
        <v>0.96082978997551871</v>
      </c>
      <c r="P68" s="10">
        <f t="shared" si="30"/>
        <v>0.89671641791044754</v>
      </c>
      <c r="Q68" s="10">
        <f t="shared" si="30"/>
        <v>0.94004484834179192</v>
      </c>
      <c r="R68" s="10">
        <f t="shared" si="30"/>
        <v>0.94909180773507973</v>
      </c>
      <c r="S68" s="10">
        <f t="shared" si="30"/>
        <v>0.94741718786194107</v>
      </c>
      <c r="T68" s="10">
        <f t="shared" si="30"/>
        <v>0.94308457711442772</v>
      </c>
      <c r="U68" s="10">
        <f t="shared" si="30"/>
        <v>0.94981619218603064</v>
      </c>
      <c r="V68" s="10">
        <f t="shared" si="30"/>
        <v>0.95654324477105712</v>
      </c>
      <c r="W68" s="10">
        <f t="shared" si="30"/>
        <v>0.95533238402158438</v>
      </c>
      <c r="X68" s="10">
        <f t="shared" si="30"/>
        <v>0.95407950662555208</v>
      </c>
      <c r="Y68" s="10">
        <f t="shared" si="30"/>
        <v>0.95568235110207911</v>
      </c>
      <c r="Z68" s="10">
        <f t="shared" si="30"/>
        <v>0.9616115545419992</v>
      </c>
    </row>
    <row r="69" spans="1:26" ht="16.5" thickBot="1" x14ac:dyDescent="0.3">
      <c r="A69" s="4" t="s">
        <v>4</v>
      </c>
      <c r="B69" s="7" t="s">
        <v>15</v>
      </c>
      <c r="C69" s="7"/>
      <c r="D69" s="7"/>
      <c r="E69" s="7"/>
      <c r="F69" s="8"/>
      <c r="G69" s="7"/>
      <c r="H69" s="7">
        <v>0.104</v>
      </c>
      <c r="I69" s="7">
        <v>6.4000000000000001E-2</v>
      </c>
      <c r="J69" s="7">
        <v>0.114</v>
      </c>
      <c r="K69" s="7">
        <v>0.17699999999999999</v>
      </c>
      <c r="L69" s="7">
        <v>0.13400000000000001</v>
      </c>
      <c r="M69" s="7">
        <v>0.154</v>
      </c>
      <c r="N69" s="7">
        <v>0.28100000000000003</v>
      </c>
      <c r="O69" s="7">
        <v>0.20100000000000001</v>
      </c>
      <c r="P69" s="7">
        <v>0.63300000000000001</v>
      </c>
      <c r="Q69" s="7">
        <v>0.32500000000000001</v>
      </c>
      <c r="R69" s="7">
        <v>0.249</v>
      </c>
      <c r="S69" s="7">
        <v>0.27</v>
      </c>
      <c r="T69" s="7">
        <v>0.30099999999999999</v>
      </c>
      <c r="U69" s="7">
        <v>0.34300000000000003</v>
      </c>
      <c r="V69" s="2">
        <v>0.34599999999999997</v>
      </c>
      <c r="W69" s="2">
        <v>0.34300000000000003</v>
      </c>
      <c r="X69" s="56">
        <v>0.247</v>
      </c>
      <c r="Y69" s="56">
        <v>0.22900000000000001</v>
      </c>
      <c r="Z69" s="56">
        <v>0.26800000000000002</v>
      </c>
    </row>
    <row r="70" spans="1:26" ht="16.5" thickBot="1" x14ac:dyDescent="0.3">
      <c r="A70" s="4" t="s">
        <v>4</v>
      </c>
      <c r="B70" s="7" t="s">
        <v>1</v>
      </c>
      <c r="C70" s="10" t="str">
        <f t="shared" ref="C70:Z70" si="31">IF(C65="","n/a",(C69/C65))</f>
        <v>n/a</v>
      </c>
      <c r="D70" s="10" t="str">
        <f t="shared" si="31"/>
        <v>n/a</v>
      </c>
      <c r="E70" s="10" t="str">
        <f t="shared" si="31"/>
        <v>n/a</v>
      </c>
      <c r="F70" s="10" t="str">
        <f t="shared" si="31"/>
        <v>n/a</v>
      </c>
      <c r="G70" s="10" t="str">
        <f t="shared" si="31"/>
        <v>n/a</v>
      </c>
      <c r="H70" s="10">
        <f t="shared" si="31"/>
        <v>4.8552754435107377E-2</v>
      </c>
      <c r="I70" s="10">
        <f t="shared" si="31"/>
        <v>4.6309696092619389E-2</v>
      </c>
      <c r="J70" s="10">
        <f t="shared" si="31"/>
        <v>6.6125290023201874E-2</v>
      </c>
      <c r="K70" s="10">
        <f t="shared" si="31"/>
        <v>5.1423590935502611E-2</v>
      </c>
      <c r="L70" s="10">
        <f t="shared" si="31"/>
        <v>3.0200585981519045E-2</v>
      </c>
      <c r="M70" s="10">
        <f t="shared" si="31"/>
        <v>1.7853002550428931E-2</v>
      </c>
      <c r="N70" s="10">
        <f t="shared" si="31"/>
        <v>3.0889304166208643E-2</v>
      </c>
      <c r="O70" s="10">
        <f t="shared" si="31"/>
        <v>2.5898724391186706E-2</v>
      </c>
      <c r="P70" s="10">
        <f t="shared" si="31"/>
        <v>7.5582089552238788E-2</v>
      </c>
      <c r="Q70" s="10">
        <f t="shared" si="31"/>
        <v>3.8357134427003434E-2</v>
      </c>
      <c r="R70" s="10">
        <f t="shared" si="31"/>
        <v>3.076732979117756E-2</v>
      </c>
      <c r="S70" s="10">
        <f t="shared" si="31"/>
        <v>3.1271716469770672E-2</v>
      </c>
      <c r="T70" s="10">
        <f t="shared" si="31"/>
        <v>2.9950248756218902E-2</v>
      </c>
      <c r="U70" s="10">
        <f t="shared" si="31"/>
        <v>2.9323758228605629E-2</v>
      </c>
      <c r="V70" s="10">
        <f t="shared" si="31"/>
        <v>2.4448841153193891E-2</v>
      </c>
      <c r="W70" s="10">
        <f t="shared" si="31"/>
        <v>2.5706362886906996E-2</v>
      </c>
      <c r="X70" s="10">
        <f t="shared" si="31"/>
        <v>2.0585048754062838E-2</v>
      </c>
      <c r="Y70" s="10">
        <f t="shared" si="31"/>
        <v>1.7899015163357825E-2</v>
      </c>
      <c r="Z70" s="10">
        <f t="shared" si="31"/>
        <v>1.6977068288356774E-2</v>
      </c>
    </row>
    <row r="71" spans="1:26" ht="16.5" thickBot="1" x14ac:dyDescent="0.3">
      <c r="A71" s="4" t="s">
        <v>5</v>
      </c>
      <c r="B71" s="7" t="s">
        <v>15</v>
      </c>
      <c r="C71" s="7"/>
      <c r="D71" s="8"/>
      <c r="E71" s="7"/>
      <c r="F71" s="7"/>
      <c r="G71" s="7"/>
      <c r="H71" s="7">
        <v>5.0000000000000001E-3</v>
      </c>
      <c r="I71" s="7">
        <v>0</v>
      </c>
      <c r="J71" s="7">
        <v>3.0000000000000001E-3</v>
      </c>
      <c r="K71" s="7">
        <v>1.2E-2</v>
      </c>
      <c r="L71" s="7">
        <v>2.1000000000000001E-2</v>
      </c>
      <c r="M71" s="7">
        <v>8.9999999999999993E-3</v>
      </c>
      <c r="N71" s="7">
        <v>8.0000000000000002E-3</v>
      </c>
      <c r="O71" s="7">
        <v>8.9999999999999993E-3</v>
      </c>
      <c r="P71" s="7">
        <v>1.2E-2</v>
      </c>
      <c r="Q71" s="7">
        <v>1.4E-2</v>
      </c>
      <c r="R71" s="7">
        <v>0.01</v>
      </c>
      <c r="S71" s="7">
        <v>6.0000000000000001E-3</v>
      </c>
      <c r="T71" s="7">
        <v>5.0000000000000001E-3</v>
      </c>
      <c r="U71" s="7">
        <v>8.9999999999999993E-3</v>
      </c>
      <c r="V71" s="2">
        <v>7.0000000000000001E-3</v>
      </c>
      <c r="W71" s="2">
        <v>3.0000000000000001E-3</v>
      </c>
      <c r="X71" s="56">
        <v>5.0000000000000001E-3</v>
      </c>
      <c r="Y71" s="64">
        <v>4.0000000000000001E-3</v>
      </c>
      <c r="Z71" s="64">
        <v>7.0000000000000001E-3</v>
      </c>
    </row>
    <row r="72" spans="1:26" ht="16.5" thickBot="1" x14ac:dyDescent="0.3">
      <c r="A72" s="4" t="s">
        <v>5</v>
      </c>
      <c r="B72" s="7" t="s">
        <v>1</v>
      </c>
      <c r="C72" s="10" t="str">
        <f t="shared" ref="C72:Z72" si="32">IF(C65="","n/a",(C71/C65))</f>
        <v>n/a</v>
      </c>
      <c r="D72" s="10" t="str">
        <f t="shared" si="32"/>
        <v>n/a</v>
      </c>
      <c r="E72" s="10" t="str">
        <f t="shared" si="32"/>
        <v>n/a</v>
      </c>
      <c r="F72" s="10" t="str">
        <f t="shared" si="32"/>
        <v>n/a</v>
      </c>
      <c r="G72" s="10" t="str">
        <f t="shared" si="32"/>
        <v>n/a</v>
      </c>
      <c r="H72" s="10">
        <f t="shared" si="32"/>
        <v>2.334267040149393E-3</v>
      </c>
      <c r="I72" s="10">
        <f t="shared" si="32"/>
        <v>0</v>
      </c>
      <c r="J72" s="10">
        <f t="shared" si="32"/>
        <v>1.7401392111368913E-3</v>
      </c>
      <c r="K72" s="10">
        <f t="shared" si="32"/>
        <v>3.4863451481696689E-3</v>
      </c>
      <c r="L72" s="10">
        <f t="shared" si="32"/>
        <v>4.7329276538201487E-3</v>
      </c>
      <c r="M72" s="10">
        <f t="shared" si="32"/>
        <v>1.0433572919081844E-3</v>
      </c>
      <c r="N72" s="10">
        <f t="shared" si="32"/>
        <v>8.7941079476750589E-4</v>
      </c>
      <c r="O72" s="10">
        <f t="shared" si="32"/>
        <v>1.1596443757247777E-3</v>
      </c>
      <c r="P72" s="10">
        <f t="shared" si="32"/>
        <v>1.4328358208955221E-3</v>
      </c>
      <c r="Q72" s="10">
        <f t="shared" si="32"/>
        <v>1.6523073291632249E-3</v>
      </c>
      <c r="R72" s="10">
        <f t="shared" si="32"/>
        <v>1.2356357345854442E-3</v>
      </c>
      <c r="S72" s="10">
        <f t="shared" si="32"/>
        <v>6.9492703266157052E-4</v>
      </c>
      <c r="T72" s="10">
        <f t="shared" si="32"/>
        <v>4.9751243781094524E-4</v>
      </c>
      <c r="U72" s="10">
        <f t="shared" si="32"/>
        <v>7.6942805847653249E-4</v>
      </c>
      <c r="V72" s="10">
        <f t="shared" si="32"/>
        <v>4.9462973431317126E-4</v>
      </c>
      <c r="W72" s="10">
        <f t="shared" si="32"/>
        <v>2.2483699317994455E-4</v>
      </c>
      <c r="X72" s="10">
        <f t="shared" si="32"/>
        <v>4.1670139178264854E-4</v>
      </c>
      <c r="Y72" s="10">
        <f t="shared" si="32"/>
        <v>3.1264655307175238E-4</v>
      </c>
      <c r="Z72" s="10">
        <f t="shared" si="32"/>
        <v>4.4343088812872169E-4</v>
      </c>
    </row>
    <row r="73" spans="1:26" ht="16.5" thickBot="1" x14ac:dyDescent="0.3">
      <c r="A73" s="4" t="s">
        <v>6</v>
      </c>
      <c r="B73" s="7" t="s">
        <v>15</v>
      </c>
      <c r="C73" s="7"/>
      <c r="D73" s="8"/>
      <c r="E73" s="8"/>
      <c r="F73" s="8"/>
      <c r="G73" s="8"/>
      <c r="H73" s="7">
        <v>3.0000000000000001E-3</v>
      </c>
      <c r="I73" s="7">
        <v>2E-3</v>
      </c>
      <c r="J73" s="8">
        <v>1E-3</v>
      </c>
      <c r="K73" s="8">
        <v>1E-3</v>
      </c>
      <c r="L73" s="8">
        <v>1E-3</v>
      </c>
      <c r="M73" s="8">
        <v>1E-3</v>
      </c>
      <c r="N73" s="8">
        <v>3.0000000000000001E-3</v>
      </c>
      <c r="O73" s="8">
        <v>2E-3</v>
      </c>
      <c r="P73" s="8">
        <v>2E-3</v>
      </c>
      <c r="Q73" s="8">
        <v>1E-3</v>
      </c>
      <c r="R73" s="8">
        <v>3.0000000000000001E-3</v>
      </c>
      <c r="S73" s="8">
        <v>5.0000000000000001E-3</v>
      </c>
      <c r="T73" s="8">
        <v>1.7999999999999999E-2</v>
      </c>
      <c r="U73" s="8">
        <v>3.3000000000000002E-2</v>
      </c>
      <c r="V73" s="56">
        <v>3.5999999999999997E-2</v>
      </c>
      <c r="W73" s="56">
        <v>6.0999999999999999E-2</v>
      </c>
      <c r="X73" s="56">
        <v>8.5999999999999993E-2</v>
      </c>
      <c r="Y73" s="56">
        <v>0.11600000000000001</v>
      </c>
      <c r="Z73" s="56">
        <v>9.6000000000000002E-2</v>
      </c>
    </row>
    <row r="74" spans="1:26" ht="16.5" thickBot="1" x14ac:dyDescent="0.3">
      <c r="A74" s="4" t="s">
        <v>6</v>
      </c>
      <c r="B74" s="7" t="s">
        <v>1</v>
      </c>
      <c r="C74" s="10" t="str">
        <f t="shared" ref="C74:Z74" si="33">IF(C65="","n/a",(C73/C65))</f>
        <v>n/a</v>
      </c>
      <c r="D74" s="10" t="str">
        <f t="shared" si="33"/>
        <v>n/a</v>
      </c>
      <c r="E74" s="10" t="str">
        <f t="shared" si="33"/>
        <v>n/a</v>
      </c>
      <c r="F74" s="10" t="str">
        <f t="shared" si="33"/>
        <v>n/a</v>
      </c>
      <c r="G74" s="10" t="str">
        <f t="shared" si="33"/>
        <v>n/a</v>
      </c>
      <c r="H74" s="10">
        <f t="shared" si="33"/>
        <v>1.4005602240896359E-3</v>
      </c>
      <c r="I74" s="10">
        <f t="shared" si="33"/>
        <v>1.4471780028943559E-3</v>
      </c>
      <c r="J74" s="10">
        <f t="shared" si="33"/>
        <v>5.8004640371229707E-4</v>
      </c>
      <c r="K74" s="10">
        <f t="shared" si="33"/>
        <v>2.9052876234747239E-4</v>
      </c>
      <c r="L74" s="10">
        <f t="shared" si="33"/>
        <v>2.2537750732476897E-4</v>
      </c>
      <c r="M74" s="10">
        <f t="shared" si="33"/>
        <v>1.1592858798979827E-4</v>
      </c>
      <c r="N74" s="10">
        <f t="shared" si="33"/>
        <v>3.2977904803781471E-4</v>
      </c>
      <c r="O74" s="10">
        <f t="shared" si="33"/>
        <v>2.5769875016106174E-4</v>
      </c>
      <c r="P74" s="10">
        <f t="shared" si="33"/>
        <v>2.3880597014925368E-4</v>
      </c>
      <c r="Q74" s="10">
        <f t="shared" si="33"/>
        <v>1.180219520830875E-4</v>
      </c>
      <c r="R74" s="10">
        <f t="shared" si="33"/>
        <v>3.7069072037563329E-4</v>
      </c>
      <c r="S74" s="10">
        <f t="shared" si="33"/>
        <v>5.7910586055130882E-4</v>
      </c>
      <c r="T74" s="10">
        <f t="shared" si="33"/>
        <v>1.7910447761194028E-3</v>
      </c>
      <c r="U74" s="10">
        <f t="shared" si="33"/>
        <v>2.8212362144139527E-3</v>
      </c>
      <c r="V74" s="10">
        <f t="shared" si="33"/>
        <v>2.5438100621820235E-3</v>
      </c>
      <c r="W74" s="10">
        <f t="shared" si="33"/>
        <v>4.5716855279922053E-3</v>
      </c>
      <c r="X74" s="10">
        <f t="shared" si="33"/>
        <v>7.167263938661554E-3</v>
      </c>
      <c r="Y74" s="10">
        <f t="shared" si="33"/>
        <v>9.0667500390808186E-3</v>
      </c>
      <c r="Z74" s="10">
        <f t="shared" si="33"/>
        <v>6.081337894336754E-3</v>
      </c>
    </row>
    <row r="75" spans="1:26" ht="16.5" thickBot="1" x14ac:dyDescent="0.3">
      <c r="A75" s="4" t="s">
        <v>10</v>
      </c>
      <c r="B75" s="7" t="s">
        <v>15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2"/>
      <c r="W75" s="91"/>
      <c r="X75" s="54"/>
      <c r="Y75" s="54"/>
      <c r="Z75" s="54"/>
    </row>
    <row r="76" spans="1:26" ht="16.5" thickBot="1" x14ac:dyDescent="0.3">
      <c r="A76" s="4" t="s">
        <v>10</v>
      </c>
      <c r="B76" s="7" t="s">
        <v>1</v>
      </c>
      <c r="C76" s="10" t="str">
        <f t="shared" ref="C76:Z76" si="34">IF(C65="","n/a",(C75/C65))</f>
        <v>n/a</v>
      </c>
      <c r="D76" s="10" t="str">
        <f t="shared" si="34"/>
        <v>n/a</v>
      </c>
      <c r="E76" s="10" t="str">
        <f t="shared" si="34"/>
        <v>n/a</v>
      </c>
      <c r="F76" s="10" t="str">
        <f t="shared" si="34"/>
        <v>n/a</v>
      </c>
      <c r="G76" s="10" t="str">
        <f t="shared" si="34"/>
        <v>n/a</v>
      </c>
      <c r="H76" s="10">
        <f t="shared" si="34"/>
        <v>0</v>
      </c>
      <c r="I76" s="10">
        <f t="shared" si="34"/>
        <v>0</v>
      </c>
      <c r="J76" s="10">
        <f t="shared" si="34"/>
        <v>0</v>
      </c>
      <c r="K76" s="10">
        <f t="shared" si="34"/>
        <v>0</v>
      </c>
      <c r="L76" s="10">
        <f t="shared" si="34"/>
        <v>0</v>
      </c>
      <c r="M76" s="10">
        <f t="shared" si="34"/>
        <v>0</v>
      </c>
      <c r="N76" s="10">
        <f t="shared" si="34"/>
        <v>0</v>
      </c>
      <c r="O76" s="10">
        <f t="shared" si="34"/>
        <v>0</v>
      </c>
      <c r="P76" s="10">
        <f t="shared" si="34"/>
        <v>0</v>
      </c>
      <c r="Q76" s="10">
        <f t="shared" si="34"/>
        <v>0</v>
      </c>
      <c r="R76" s="10">
        <f t="shared" si="34"/>
        <v>0</v>
      </c>
      <c r="S76" s="10">
        <f t="shared" si="34"/>
        <v>0</v>
      </c>
      <c r="T76" s="10">
        <f t="shared" si="34"/>
        <v>0</v>
      </c>
      <c r="U76" s="10">
        <f t="shared" si="34"/>
        <v>0</v>
      </c>
      <c r="V76" s="10">
        <f t="shared" si="34"/>
        <v>0</v>
      </c>
      <c r="W76" s="57">
        <f t="shared" si="34"/>
        <v>0</v>
      </c>
      <c r="X76" s="57">
        <f t="shared" si="34"/>
        <v>0</v>
      </c>
      <c r="Y76" s="57">
        <f t="shared" si="34"/>
        <v>0</v>
      </c>
      <c r="Z76" s="57">
        <f t="shared" si="34"/>
        <v>0</v>
      </c>
    </row>
    <row r="77" spans="1:26" ht="16.5" thickBot="1" x14ac:dyDescent="0.3">
      <c r="A77" s="4" t="s">
        <v>9</v>
      </c>
      <c r="B77" s="7" t="s">
        <v>15</v>
      </c>
      <c r="C77" s="7"/>
      <c r="D77" s="7"/>
      <c r="E77" s="7"/>
      <c r="F77" s="7"/>
      <c r="G77" s="7"/>
      <c r="H77" s="8">
        <v>0.28399999999999997</v>
      </c>
      <c r="I77" s="8">
        <v>0.113</v>
      </c>
      <c r="J77" s="8">
        <v>0.122</v>
      </c>
      <c r="K77" s="8">
        <v>0.12</v>
      </c>
      <c r="L77" s="8">
        <v>0.127</v>
      </c>
      <c r="M77" s="8">
        <v>0.14299999999999999</v>
      </c>
      <c r="N77" s="8">
        <v>0.121</v>
      </c>
      <c r="O77" s="8">
        <v>9.1999999999999998E-2</v>
      </c>
      <c r="P77" s="8">
        <v>0.218</v>
      </c>
      <c r="Q77" s="8">
        <v>0.16800000000000001</v>
      </c>
      <c r="R77" s="8">
        <v>0.15</v>
      </c>
      <c r="S77" s="8">
        <v>0.17299999999999999</v>
      </c>
      <c r="T77" s="8">
        <v>0.248</v>
      </c>
      <c r="U77" s="8">
        <v>0.20200000000000001</v>
      </c>
      <c r="V77" s="56">
        <v>0.22600000000000001</v>
      </c>
      <c r="W77" s="56">
        <v>0.189</v>
      </c>
      <c r="X77" s="56">
        <v>0.21299999999999999</v>
      </c>
      <c r="Y77" s="56">
        <v>0.218</v>
      </c>
      <c r="Z77" s="56">
        <v>0.23499999999999999</v>
      </c>
    </row>
    <row r="78" spans="1:26" ht="16.5" thickBot="1" x14ac:dyDescent="0.3">
      <c r="A78" s="95" t="s">
        <v>9</v>
      </c>
      <c r="B78" s="67" t="s">
        <v>1</v>
      </c>
      <c r="C78" s="96" t="str">
        <f t="shared" ref="C78:Z78" si="35">IF(C65="","n/a",(C77/C65))</f>
        <v>n/a</v>
      </c>
      <c r="D78" s="96" t="str">
        <f t="shared" si="35"/>
        <v>n/a</v>
      </c>
      <c r="E78" s="96" t="str">
        <f t="shared" si="35"/>
        <v>n/a</v>
      </c>
      <c r="F78" s="96" t="str">
        <f t="shared" si="35"/>
        <v>n/a</v>
      </c>
      <c r="G78" s="96" t="str">
        <f t="shared" si="35"/>
        <v>n/a</v>
      </c>
      <c r="H78" s="96">
        <f t="shared" si="35"/>
        <v>0.13258636788048553</v>
      </c>
      <c r="I78" s="96">
        <f t="shared" si="35"/>
        <v>8.1765557163531108E-2</v>
      </c>
      <c r="J78" s="96">
        <f t="shared" si="35"/>
        <v>7.0765661252900236E-2</v>
      </c>
      <c r="K78" s="96">
        <f t="shared" si="35"/>
        <v>3.4863451481696686E-2</v>
      </c>
      <c r="L78" s="96">
        <f t="shared" si="35"/>
        <v>2.862294343024566E-2</v>
      </c>
      <c r="M78" s="96">
        <f t="shared" si="35"/>
        <v>1.6577788082541151E-2</v>
      </c>
      <c r="N78" s="96">
        <f t="shared" si="35"/>
        <v>1.3301088270858526E-2</v>
      </c>
      <c r="O78" s="96">
        <f t="shared" si="35"/>
        <v>1.185414250740884E-2</v>
      </c>
      <c r="P78" s="96">
        <f t="shared" si="35"/>
        <v>2.6029850746268651E-2</v>
      </c>
      <c r="Q78" s="96">
        <f t="shared" si="35"/>
        <v>1.9827687949958699E-2</v>
      </c>
      <c r="R78" s="96">
        <f t="shared" si="35"/>
        <v>1.8534536018781661E-2</v>
      </c>
      <c r="S78" s="96">
        <f t="shared" si="35"/>
        <v>2.0037062775075283E-2</v>
      </c>
      <c r="T78" s="96">
        <f t="shared" si="35"/>
        <v>2.4676616915422885E-2</v>
      </c>
      <c r="U78" s="96">
        <f t="shared" si="35"/>
        <v>1.7269385312473285E-2</v>
      </c>
      <c r="V78" s="96">
        <f t="shared" si="35"/>
        <v>1.5969474279253815E-2</v>
      </c>
      <c r="W78" s="57">
        <f t="shared" si="35"/>
        <v>1.4164730570336506E-2</v>
      </c>
      <c r="X78" s="57">
        <f t="shared" si="35"/>
        <v>1.7751479289940829E-2</v>
      </c>
      <c r="Y78" s="57">
        <f t="shared" si="35"/>
        <v>1.7039237142410506E-2</v>
      </c>
      <c r="Z78" s="57">
        <f t="shared" si="35"/>
        <v>1.4886608387178512E-2</v>
      </c>
    </row>
    <row r="79" spans="1:26" ht="16.5" thickBot="1" x14ac:dyDescent="0.3">
      <c r="A79" s="123" t="s">
        <v>56</v>
      </c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5"/>
    </row>
    <row r="80" spans="1:26" ht="16.5" thickBot="1" x14ac:dyDescent="0.3">
      <c r="A80" s="3" t="s">
        <v>2</v>
      </c>
      <c r="B80" s="7" t="s">
        <v>15</v>
      </c>
      <c r="C80" s="12"/>
      <c r="D80" s="13"/>
      <c r="E80" s="13"/>
      <c r="F80" s="13"/>
      <c r="G80" s="13"/>
      <c r="H80" s="13">
        <f t="shared" ref="H80:W80" si="36">H82+H84+H86+H88+H90+H92</f>
        <v>0.38300000000000001</v>
      </c>
      <c r="I80" s="13">
        <f t="shared" si="36"/>
        <v>0.35400000000000004</v>
      </c>
      <c r="J80" s="13">
        <f t="shared" si="36"/>
        <v>0.38200000000000001</v>
      </c>
      <c r="K80" s="13">
        <f t="shared" si="36"/>
        <v>0.40900000000000003</v>
      </c>
      <c r="L80" s="13">
        <f t="shared" si="36"/>
        <v>0.43300000000000005</v>
      </c>
      <c r="M80" s="13">
        <f t="shared" si="36"/>
        <v>0.497</v>
      </c>
      <c r="N80" s="13">
        <f t="shared" si="36"/>
        <v>0.55100000000000005</v>
      </c>
      <c r="O80" s="13">
        <f t="shared" si="36"/>
        <v>0.57700000000000007</v>
      </c>
      <c r="P80" s="13">
        <f t="shared" si="36"/>
        <v>0.58499999999999996</v>
      </c>
      <c r="Q80" s="13">
        <f t="shared" si="36"/>
        <v>0.54700000000000004</v>
      </c>
      <c r="R80" s="13">
        <f t="shared" si="36"/>
        <v>0.58499999999999996</v>
      </c>
      <c r="S80" s="13">
        <f t="shared" si="36"/>
        <v>0.61399999999999999</v>
      </c>
      <c r="T80" s="13">
        <f t="shared" si="36"/>
        <v>0.61199999999999999</v>
      </c>
      <c r="U80" s="13">
        <f t="shared" si="36"/>
        <v>5.6400000000000006</v>
      </c>
      <c r="V80" s="13">
        <f t="shared" si="36"/>
        <v>0.83</v>
      </c>
      <c r="W80" s="13">
        <f t="shared" si="36"/>
        <v>0.72799999999999998</v>
      </c>
      <c r="X80" s="13">
        <v>0.61899999999999999</v>
      </c>
      <c r="Y80" s="13">
        <v>0.628</v>
      </c>
      <c r="Z80" s="13">
        <v>0.71899999999999997</v>
      </c>
    </row>
    <row r="81" spans="1:26" ht="16.5" thickBot="1" x14ac:dyDescent="0.3">
      <c r="A81" s="104" t="s">
        <v>7</v>
      </c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6"/>
      <c r="X81" s="55"/>
      <c r="Y81" s="55"/>
      <c r="Z81" s="55"/>
    </row>
    <row r="82" spans="1:26" ht="16.5" thickBot="1" x14ac:dyDescent="0.3">
      <c r="A82" s="3" t="s">
        <v>3</v>
      </c>
      <c r="B82" s="7" t="s">
        <v>15</v>
      </c>
      <c r="C82" s="7"/>
      <c r="D82" s="7"/>
      <c r="E82" s="7"/>
      <c r="F82" s="8"/>
      <c r="G82" s="8"/>
      <c r="H82" s="8">
        <v>7.3999999999999996E-2</v>
      </c>
      <c r="I82" s="7">
        <v>6.9000000000000006E-2</v>
      </c>
      <c r="J82" s="7">
        <v>7.3999999999999996E-2</v>
      </c>
      <c r="K82" s="7">
        <v>7.9000000000000001E-2</v>
      </c>
      <c r="L82" s="7">
        <v>8.5000000000000006E-2</v>
      </c>
      <c r="M82" s="7">
        <v>9.6000000000000002E-2</v>
      </c>
      <c r="N82" s="7">
        <v>0.10100000000000001</v>
      </c>
      <c r="O82" s="7">
        <v>0.104</v>
      </c>
      <c r="P82" s="8">
        <v>9.7000000000000003E-2</v>
      </c>
      <c r="Q82" s="7">
        <v>9.1999999999999998E-2</v>
      </c>
      <c r="R82" s="8">
        <v>8.7999999999999995E-2</v>
      </c>
      <c r="S82" s="8">
        <v>8.4000000000000005E-2</v>
      </c>
      <c r="T82" s="8">
        <v>8.4000000000000005E-2</v>
      </c>
      <c r="U82" s="8">
        <v>0.35299999999999998</v>
      </c>
      <c r="V82" s="56">
        <v>8.7999999999999995E-2</v>
      </c>
      <c r="W82" s="56">
        <v>7.2999999999999995E-2</v>
      </c>
      <c r="X82" s="56">
        <v>6.5000000000000002E-2</v>
      </c>
      <c r="Y82" s="56">
        <v>6.2E-2</v>
      </c>
      <c r="Z82" s="56">
        <v>6.6000000000000003E-2</v>
      </c>
    </row>
    <row r="83" spans="1:26" ht="16.5" thickBot="1" x14ac:dyDescent="0.3">
      <c r="A83" s="3" t="s">
        <v>3</v>
      </c>
      <c r="B83" s="7" t="s">
        <v>1</v>
      </c>
      <c r="C83" s="10" t="str">
        <f t="shared" ref="C83:Z83" si="37">IF(C80="","n/a",(C82/C80))</f>
        <v>n/a</v>
      </c>
      <c r="D83" s="10" t="str">
        <f t="shared" si="37"/>
        <v>n/a</v>
      </c>
      <c r="E83" s="10" t="str">
        <f t="shared" si="37"/>
        <v>n/a</v>
      </c>
      <c r="F83" s="10" t="str">
        <f t="shared" si="37"/>
        <v>n/a</v>
      </c>
      <c r="G83" s="10" t="str">
        <f t="shared" si="37"/>
        <v>n/a</v>
      </c>
      <c r="H83" s="10">
        <f t="shared" si="37"/>
        <v>0.19321148825065274</v>
      </c>
      <c r="I83" s="10">
        <f t="shared" si="37"/>
        <v>0.19491525423728814</v>
      </c>
      <c r="J83" s="10">
        <f t="shared" si="37"/>
        <v>0.19371727748691098</v>
      </c>
      <c r="K83" s="10">
        <f t="shared" si="37"/>
        <v>0.19315403422982882</v>
      </c>
      <c r="L83" s="10">
        <f t="shared" si="37"/>
        <v>0.19630484988452654</v>
      </c>
      <c r="M83" s="10">
        <f t="shared" si="37"/>
        <v>0.19315895372233402</v>
      </c>
      <c r="N83" s="10">
        <f t="shared" si="37"/>
        <v>0.18330308529945552</v>
      </c>
      <c r="O83" s="10">
        <f t="shared" si="37"/>
        <v>0.18024263431542459</v>
      </c>
      <c r="P83" s="10">
        <f t="shared" si="37"/>
        <v>0.16581196581196583</v>
      </c>
      <c r="Q83" s="10">
        <f t="shared" si="37"/>
        <v>0.16819012797074953</v>
      </c>
      <c r="R83" s="10">
        <f t="shared" si="37"/>
        <v>0.15042735042735042</v>
      </c>
      <c r="S83" s="10">
        <f t="shared" si="37"/>
        <v>0.13680781758957655</v>
      </c>
      <c r="T83" s="10">
        <f t="shared" si="37"/>
        <v>0.13725490196078433</v>
      </c>
      <c r="U83" s="10">
        <f t="shared" si="37"/>
        <v>6.2588652482269497E-2</v>
      </c>
      <c r="V83" s="10">
        <f t="shared" si="37"/>
        <v>0.10602409638554217</v>
      </c>
      <c r="W83" s="10">
        <f t="shared" si="37"/>
        <v>0.10027472527472527</v>
      </c>
      <c r="X83" s="10">
        <f t="shared" si="37"/>
        <v>0.1050080775444265</v>
      </c>
      <c r="Y83" s="10">
        <f t="shared" si="37"/>
        <v>9.8726114649681521E-2</v>
      </c>
      <c r="Z83" s="10">
        <f t="shared" si="37"/>
        <v>9.1794158553546598E-2</v>
      </c>
    </row>
    <row r="84" spans="1:26" ht="16.5" thickBot="1" x14ac:dyDescent="0.3">
      <c r="A84" s="4" t="s">
        <v>4</v>
      </c>
      <c r="B84" s="7" t="s">
        <v>15</v>
      </c>
      <c r="C84" s="7"/>
      <c r="D84" s="7"/>
      <c r="E84" s="7"/>
      <c r="F84" s="8"/>
      <c r="G84" s="7"/>
      <c r="H84" s="7">
        <v>0.30199999999999999</v>
      </c>
      <c r="I84" s="7">
        <v>0.27100000000000002</v>
      </c>
      <c r="J84" s="7">
        <v>0.29699999999999999</v>
      </c>
      <c r="K84" s="7">
        <v>0.316</v>
      </c>
      <c r="L84" s="7">
        <v>0.33600000000000002</v>
      </c>
      <c r="M84" s="7">
        <v>0.38800000000000001</v>
      </c>
      <c r="N84" s="7">
        <v>0.436</v>
      </c>
      <c r="O84" s="7">
        <v>0.46100000000000002</v>
      </c>
      <c r="P84" s="7">
        <v>0.47799999999999998</v>
      </c>
      <c r="Q84" s="7">
        <v>0.44600000000000001</v>
      </c>
      <c r="R84" s="7">
        <v>0.48199999999999998</v>
      </c>
      <c r="S84" s="7">
        <v>0.51800000000000002</v>
      </c>
      <c r="T84" s="7">
        <v>0.51600000000000001</v>
      </c>
      <c r="U84" s="7">
        <v>5.181</v>
      </c>
      <c r="V84" s="2">
        <v>0.72699999999999998</v>
      </c>
      <c r="W84" s="2">
        <v>0.64500000000000002</v>
      </c>
      <c r="X84" s="56">
        <v>0.54800000000000004</v>
      </c>
      <c r="Y84" s="56">
        <v>0.55900000000000005</v>
      </c>
      <c r="Z84" s="56">
        <v>0.64400000000000002</v>
      </c>
    </row>
    <row r="85" spans="1:26" ht="16.5" thickBot="1" x14ac:dyDescent="0.3">
      <c r="A85" s="4" t="s">
        <v>4</v>
      </c>
      <c r="B85" s="7" t="s">
        <v>1</v>
      </c>
      <c r="C85" s="10" t="str">
        <f t="shared" ref="C85:Z85" si="38">IF(C80="","n/a",(C84/C80))</f>
        <v>n/a</v>
      </c>
      <c r="D85" s="10" t="str">
        <f t="shared" si="38"/>
        <v>n/a</v>
      </c>
      <c r="E85" s="10" t="str">
        <f t="shared" si="38"/>
        <v>n/a</v>
      </c>
      <c r="F85" s="10" t="str">
        <f t="shared" si="38"/>
        <v>n/a</v>
      </c>
      <c r="G85" s="10" t="str">
        <f t="shared" si="38"/>
        <v>n/a</v>
      </c>
      <c r="H85" s="10">
        <f t="shared" si="38"/>
        <v>0.78851174934725843</v>
      </c>
      <c r="I85" s="10">
        <f t="shared" si="38"/>
        <v>0.7655367231638418</v>
      </c>
      <c r="J85" s="10">
        <f t="shared" si="38"/>
        <v>0.7774869109947643</v>
      </c>
      <c r="K85" s="10">
        <f t="shared" si="38"/>
        <v>0.7726161369193153</v>
      </c>
      <c r="L85" s="10">
        <f t="shared" si="38"/>
        <v>0.77598152424942257</v>
      </c>
      <c r="M85" s="10">
        <f t="shared" si="38"/>
        <v>0.78068410462776661</v>
      </c>
      <c r="N85" s="10">
        <f t="shared" si="38"/>
        <v>0.7912885662431941</v>
      </c>
      <c r="O85" s="10">
        <f t="shared" si="38"/>
        <v>0.79896013864818016</v>
      </c>
      <c r="P85" s="10">
        <f t="shared" si="38"/>
        <v>0.81709401709401708</v>
      </c>
      <c r="Q85" s="10">
        <f t="shared" si="38"/>
        <v>0.8153564899451553</v>
      </c>
      <c r="R85" s="10">
        <f t="shared" si="38"/>
        <v>0.823931623931624</v>
      </c>
      <c r="S85" s="10">
        <f t="shared" si="38"/>
        <v>0.84364820846905542</v>
      </c>
      <c r="T85" s="10">
        <f t="shared" si="38"/>
        <v>0.84313725490196079</v>
      </c>
      <c r="U85" s="10">
        <f t="shared" si="38"/>
        <v>0.91861702127659561</v>
      </c>
      <c r="V85" s="10">
        <f t="shared" si="38"/>
        <v>0.87590361445783138</v>
      </c>
      <c r="W85" s="10">
        <f t="shared" si="38"/>
        <v>0.88598901098901106</v>
      </c>
      <c r="X85" s="10">
        <f t="shared" si="38"/>
        <v>0.88529886914378042</v>
      </c>
      <c r="Y85" s="10">
        <f t="shared" si="38"/>
        <v>0.89012738853503193</v>
      </c>
      <c r="Z85" s="10">
        <f t="shared" si="38"/>
        <v>0.89568845618915161</v>
      </c>
    </row>
    <row r="86" spans="1:26" ht="16.5" thickBot="1" x14ac:dyDescent="0.3">
      <c r="A86" s="4" t="s">
        <v>5</v>
      </c>
      <c r="B86" s="7" t="s">
        <v>15</v>
      </c>
      <c r="C86" s="7"/>
      <c r="D86" s="8"/>
      <c r="E86" s="7"/>
      <c r="F86" s="7"/>
      <c r="G86" s="7"/>
      <c r="H86" s="7">
        <v>4.0000000000000001E-3</v>
      </c>
      <c r="I86" s="7">
        <v>1.2E-2</v>
      </c>
      <c r="J86" s="7">
        <v>0.01</v>
      </c>
      <c r="K86" s="7">
        <v>1.2E-2</v>
      </c>
      <c r="L86" s="7">
        <v>0.01</v>
      </c>
      <c r="M86" s="7">
        <v>1.2999999999999999E-2</v>
      </c>
      <c r="N86" s="7">
        <v>1.2E-2</v>
      </c>
      <c r="O86" s="7">
        <v>1.2E-2</v>
      </c>
      <c r="P86" s="7">
        <v>0.01</v>
      </c>
      <c r="Q86" s="7">
        <v>8.9999999999999993E-3</v>
      </c>
      <c r="R86" s="7">
        <v>1.4E-2</v>
      </c>
      <c r="S86" s="7">
        <v>1.0999999999999999E-2</v>
      </c>
      <c r="T86" s="7">
        <v>1.0999999999999999E-2</v>
      </c>
      <c r="U86" s="7">
        <v>0.105</v>
      </c>
      <c r="V86" s="2">
        <v>1.0999999999999999E-2</v>
      </c>
      <c r="W86" s="2">
        <v>8.9999999999999993E-3</v>
      </c>
      <c r="X86" s="56">
        <v>6.0000000000000001E-3</v>
      </c>
      <c r="Y86" s="56">
        <v>6.0000000000000001E-3</v>
      </c>
      <c r="Z86" s="56">
        <v>6.0000000000000001E-3</v>
      </c>
    </row>
    <row r="87" spans="1:26" ht="16.5" thickBot="1" x14ac:dyDescent="0.3">
      <c r="A87" s="4" t="s">
        <v>5</v>
      </c>
      <c r="B87" s="7" t="s">
        <v>1</v>
      </c>
      <c r="C87" s="10" t="str">
        <f t="shared" ref="C87:Z87" si="39">IF(C80="","n/a",(C86/C80))</f>
        <v>n/a</v>
      </c>
      <c r="D87" s="10" t="str">
        <f t="shared" si="39"/>
        <v>n/a</v>
      </c>
      <c r="E87" s="10" t="str">
        <f t="shared" si="39"/>
        <v>n/a</v>
      </c>
      <c r="F87" s="10" t="str">
        <f t="shared" si="39"/>
        <v>n/a</v>
      </c>
      <c r="G87" s="10" t="str">
        <f t="shared" si="39"/>
        <v>n/a</v>
      </c>
      <c r="H87" s="10">
        <f t="shared" si="39"/>
        <v>1.0443864229765013E-2</v>
      </c>
      <c r="I87" s="10">
        <f t="shared" si="39"/>
        <v>3.3898305084745763E-2</v>
      </c>
      <c r="J87" s="10">
        <f t="shared" si="39"/>
        <v>2.6178010471204188E-2</v>
      </c>
      <c r="K87" s="10">
        <f t="shared" si="39"/>
        <v>2.9339853300733496E-2</v>
      </c>
      <c r="L87" s="10">
        <f t="shared" si="39"/>
        <v>2.3094688221709004E-2</v>
      </c>
      <c r="M87" s="10">
        <f t="shared" si="39"/>
        <v>2.6156941649899394E-2</v>
      </c>
      <c r="N87" s="10">
        <f t="shared" si="39"/>
        <v>2.1778584392014518E-2</v>
      </c>
      <c r="O87" s="10">
        <f t="shared" si="39"/>
        <v>2.0797227036395145E-2</v>
      </c>
      <c r="P87" s="10">
        <f t="shared" si="39"/>
        <v>1.7094017094017096E-2</v>
      </c>
      <c r="Q87" s="10">
        <f t="shared" si="39"/>
        <v>1.645338208409506E-2</v>
      </c>
      <c r="R87" s="10">
        <f t="shared" si="39"/>
        <v>2.3931623931623933E-2</v>
      </c>
      <c r="S87" s="10">
        <f t="shared" si="39"/>
        <v>1.7915309446254069E-2</v>
      </c>
      <c r="T87" s="10">
        <f t="shared" si="39"/>
        <v>1.7973856209150325E-2</v>
      </c>
      <c r="U87" s="10">
        <f t="shared" si="39"/>
        <v>1.8617021276595744E-2</v>
      </c>
      <c r="V87" s="10">
        <f t="shared" si="39"/>
        <v>1.3253012048192771E-2</v>
      </c>
      <c r="W87" s="10">
        <f t="shared" si="39"/>
        <v>1.2362637362637362E-2</v>
      </c>
      <c r="X87" s="10">
        <f t="shared" si="39"/>
        <v>9.6930533117932146E-3</v>
      </c>
      <c r="Y87" s="10">
        <f t="shared" si="39"/>
        <v>9.5541401273885346E-3</v>
      </c>
      <c r="Z87" s="10">
        <f t="shared" si="39"/>
        <v>8.3449235048678721E-3</v>
      </c>
    </row>
    <row r="88" spans="1:26" ht="16.5" thickBot="1" x14ac:dyDescent="0.3">
      <c r="A88" s="4" t="s">
        <v>6</v>
      </c>
      <c r="B88" s="7" t="s">
        <v>15</v>
      </c>
      <c r="C88" s="7"/>
      <c r="D88" s="8"/>
      <c r="E88" s="8"/>
      <c r="F88" s="8"/>
      <c r="G88" s="8"/>
      <c r="H88" s="7"/>
      <c r="I88" s="7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56"/>
      <c r="W88" s="56"/>
      <c r="X88" s="56"/>
      <c r="Y88" s="56"/>
      <c r="Z88" s="56"/>
    </row>
    <row r="89" spans="1:26" ht="16.5" thickBot="1" x14ac:dyDescent="0.3">
      <c r="A89" s="4" t="s">
        <v>6</v>
      </c>
      <c r="B89" s="7" t="s">
        <v>1</v>
      </c>
      <c r="C89" s="10" t="str">
        <f t="shared" ref="C89:Z89" si="40">IF(C80="","n/a",(C88/C80))</f>
        <v>n/a</v>
      </c>
      <c r="D89" s="10" t="str">
        <f t="shared" si="40"/>
        <v>n/a</v>
      </c>
      <c r="E89" s="10" t="str">
        <f t="shared" si="40"/>
        <v>n/a</v>
      </c>
      <c r="F89" s="10" t="str">
        <f t="shared" si="40"/>
        <v>n/a</v>
      </c>
      <c r="G89" s="10" t="str">
        <f t="shared" si="40"/>
        <v>n/a</v>
      </c>
      <c r="H89" s="10">
        <f t="shared" si="40"/>
        <v>0</v>
      </c>
      <c r="I89" s="10">
        <f t="shared" si="40"/>
        <v>0</v>
      </c>
      <c r="J89" s="10">
        <f t="shared" si="40"/>
        <v>0</v>
      </c>
      <c r="K89" s="10">
        <f t="shared" si="40"/>
        <v>0</v>
      </c>
      <c r="L89" s="10">
        <f t="shared" si="40"/>
        <v>0</v>
      </c>
      <c r="M89" s="10">
        <f t="shared" si="40"/>
        <v>0</v>
      </c>
      <c r="N89" s="10">
        <f t="shared" si="40"/>
        <v>0</v>
      </c>
      <c r="O89" s="10">
        <f t="shared" si="40"/>
        <v>0</v>
      </c>
      <c r="P89" s="10">
        <f t="shared" si="40"/>
        <v>0</v>
      </c>
      <c r="Q89" s="10">
        <f t="shared" si="40"/>
        <v>0</v>
      </c>
      <c r="R89" s="10">
        <f t="shared" si="40"/>
        <v>0</v>
      </c>
      <c r="S89" s="10">
        <f t="shared" si="40"/>
        <v>0</v>
      </c>
      <c r="T89" s="10">
        <f t="shared" si="40"/>
        <v>0</v>
      </c>
      <c r="U89" s="10">
        <f t="shared" si="40"/>
        <v>0</v>
      </c>
      <c r="V89" s="10">
        <f t="shared" si="40"/>
        <v>0</v>
      </c>
      <c r="W89" s="10">
        <f t="shared" si="40"/>
        <v>0</v>
      </c>
      <c r="X89" s="10">
        <f t="shared" si="40"/>
        <v>0</v>
      </c>
      <c r="Y89" s="10">
        <f t="shared" si="40"/>
        <v>0</v>
      </c>
      <c r="Z89" s="10">
        <f t="shared" si="40"/>
        <v>0</v>
      </c>
    </row>
    <row r="90" spans="1:26" ht="16.5" thickBot="1" x14ac:dyDescent="0.3">
      <c r="A90" s="4" t="s">
        <v>10</v>
      </c>
      <c r="B90" s="7" t="s">
        <v>15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2"/>
      <c r="W90" s="2"/>
      <c r="X90" s="2"/>
      <c r="Y90" s="2"/>
      <c r="Z90" s="2"/>
    </row>
    <row r="91" spans="1:26" ht="16.5" thickBot="1" x14ac:dyDescent="0.3">
      <c r="A91" s="4" t="s">
        <v>10</v>
      </c>
      <c r="B91" s="7" t="s">
        <v>1</v>
      </c>
      <c r="C91" s="10" t="str">
        <f t="shared" ref="C91:Z91" si="41">IF(C80="","n/a",(C90/C80))</f>
        <v>n/a</v>
      </c>
      <c r="D91" s="10" t="str">
        <f t="shared" si="41"/>
        <v>n/a</v>
      </c>
      <c r="E91" s="10" t="str">
        <f t="shared" si="41"/>
        <v>n/a</v>
      </c>
      <c r="F91" s="10" t="str">
        <f t="shared" si="41"/>
        <v>n/a</v>
      </c>
      <c r="G91" s="10" t="str">
        <f t="shared" si="41"/>
        <v>n/a</v>
      </c>
      <c r="H91" s="10">
        <f t="shared" si="41"/>
        <v>0</v>
      </c>
      <c r="I91" s="10">
        <f t="shared" si="41"/>
        <v>0</v>
      </c>
      <c r="J91" s="10">
        <f t="shared" si="41"/>
        <v>0</v>
      </c>
      <c r="K91" s="10">
        <f t="shared" si="41"/>
        <v>0</v>
      </c>
      <c r="L91" s="10">
        <f t="shared" si="41"/>
        <v>0</v>
      </c>
      <c r="M91" s="10">
        <f t="shared" si="41"/>
        <v>0</v>
      </c>
      <c r="N91" s="10">
        <f t="shared" si="41"/>
        <v>0</v>
      </c>
      <c r="O91" s="10">
        <f t="shared" si="41"/>
        <v>0</v>
      </c>
      <c r="P91" s="10">
        <f t="shared" si="41"/>
        <v>0</v>
      </c>
      <c r="Q91" s="10">
        <f t="shared" si="41"/>
        <v>0</v>
      </c>
      <c r="R91" s="10">
        <f t="shared" si="41"/>
        <v>0</v>
      </c>
      <c r="S91" s="10">
        <f t="shared" si="41"/>
        <v>0</v>
      </c>
      <c r="T91" s="10">
        <f t="shared" si="41"/>
        <v>0</v>
      </c>
      <c r="U91" s="10">
        <f t="shared" si="41"/>
        <v>0</v>
      </c>
      <c r="V91" s="10">
        <f t="shared" si="41"/>
        <v>0</v>
      </c>
      <c r="W91" s="10">
        <f t="shared" si="41"/>
        <v>0</v>
      </c>
      <c r="X91" s="10">
        <f t="shared" si="41"/>
        <v>0</v>
      </c>
      <c r="Y91" s="10">
        <f t="shared" si="41"/>
        <v>0</v>
      </c>
      <c r="Z91" s="10">
        <f t="shared" si="41"/>
        <v>0</v>
      </c>
    </row>
    <row r="92" spans="1:26" ht="16.5" thickBot="1" x14ac:dyDescent="0.3">
      <c r="A92" s="4" t="s">
        <v>9</v>
      </c>
      <c r="B92" s="7" t="s">
        <v>15</v>
      </c>
      <c r="C92" s="7"/>
      <c r="D92" s="7"/>
      <c r="E92" s="7"/>
      <c r="F92" s="7"/>
      <c r="G92" s="7"/>
      <c r="H92" s="50">
        <v>3.0000000000000001E-3</v>
      </c>
      <c r="I92" s="50">
        <v>2E-3</v>
      </c>
      <c r="J92" s="50">
        <v>1E-3</v>
      </c>
      <c r="K92" s="50">
        <v>2E-3</v>
      </c>
      <c r="L92" s="50">
        <v>2E-3</v>
      </c>
      <c r="M92" s="50"/>
      <c r="N92" s="50">
        <v>2E-3</v>
      </c>
      <c r="O92" s="50"/>
      <c r="P92" s="50"/>
      <c r="Q92" s="50"/>
      <c r="R92" s="50">
        <v>1E-3</v>
      </c>
      <c r="S92" s="50">
        <v>1E-3</v>
      </c>
      <c r="T92" s="50">
        <v>1E-3</v>
      </c>
      <c r="U92" s="50">
        <v>1E-3</v>
      </c>
      <c r="V92" s="64">
        <v>4.0000000000000001E-3</v>
      </c>
      <c r="W92" s="64">
        <v>1E-3</v>
      </c>
      <c r="X92" s="56">
        <v>0</v>
      </c>
      <c r="Y92" s="56">
        <v>1E-3</v>
      </c>
      <c r="Z92" s="56">
        <v>1E-3</v>
      </c>
    </row>
    <row r="93" spans="1:26" ht="16.5" thickBot="1" x14ac:dyDescent="0.3">
      <c r="A93" s="95" t="s">
        <v>9</v>
      </c>
      <c r="B93" s="67" t="s">
        <v>1</v>
      </c>
      <c r="C93" s="96" t="str">
        <f t="shared" ref="C93:Z93" si="42">IF(C80="","n/a",(C92/C80))</f>
        <v>n/a</v>
      </c>
      <c r="D93" s="96" t="str">
        <f t="shared" si="42"/>
        <v>n/a</v>
      </c>
      <c r="E93" s="96" t="str">
        <f t="shared" si="42"/>
        <v>n/a</v>
      </c>
      <c r="F93" s="96" t="str">
        <f t="shared" si="42"/>
        <v>n/a</v>
      </c>
      <c r="G93" s="96" t="str">
        <f t="shared" si="42"/>
        <v>n/a</v>
      </c>
      <c r="H93" s="96">
        <f t="shared" si="42"/>
        <v>7.832898172323759E-3</v>
      </c>
      <c r="I93" s="96">
        <f t="shared" si="42"/>
        <v>5.6497175141242929E-3</v>
      </c>
      <c r="J93" s="96">
        <f t="shared" si="42"/>
        <v>2.617801047120419E-3</v>
      </c>
      <c r="K93" s="96">
        <f t="shared" si="42"/>
        <v>4.8899755501222494E-3</v>
      </c>
      <c r="L93" s="96">
        <f t="shared" si="42"/>
        <v>4.6189376443418013E-3</v>
      </c>
      <c r="M93" s="96">
        <f t="shared" si="42"/>
        <v>0</v>
      </c>
      <c r="N93" s="96">
        <f t="shared" si="42"/>
        <v>3.629764065335753E-3</v>
      </c>
      <c r="O93" s="96">
        <f t="shared" si="42"/>
        <v>0</v>
      </c>
      <c r="P93" s="96">
        <f t="shared" si="42"/>
        <v>0</v>
      </c>
      <c r="Q93" s="96">
        <f t="shared" si="42"/>
        <v>0</v>
      </c>
      <c r="R93" s="96">
        <f t="shared" si="42"/>
        <v>1.7094017094017096E-3</v>
      </c>
      <c r="S93" s="96">
        <f t="shared" si="42"/>
        <v>1.6286644951140066E-3</v>
      </c>
      <c r="T93" s="96">
        <f t="shared" si="42"/>
        <v>1.6339869281045752E-3</v>
      </c>
      <c r="U93" s="96">
        <f t="shared" si="42"/>
        <v>1.7730496453900708E-4</v>
      </c>
      <c r="V93" s="96">
        <f t="shared" si="42"/>
        <v>4.8192771084337354E-3</v>
      </c>
      <c r="W93" s="96">
        <f t="shared" si="42"/>
        <v>1.3736263736263737E-3</v>
      </c>
      <c r="X93" s="96">
        <f t="shared" si="42"/>
        <v>0</v>
      </c>
      <c r="Y93" s="96">
        <f t="shared" si="42"/>
        <v>1.5923566878980893E-3</v>
      </c>
      <c r="Z93" s="96">
        <f t="shared" si="42"/>
        <v>1.3908205841446455E-3</v>
      </c>
    </row>
    <row r="94" spans="1:26" ht="16.5" thickBot="1" x14ac:dyDescent="0.3">
      <c r="A94" s="126" t="s">
        <v>55</v>
      </c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8"/>
    </row>
    <row r="95" spans="1:26" ht="16.5" thickBot="1" x14ac:dyDescent="0.3">
      <c r="A95" s="3" t="s">
        <v>2</v>
      </c>
      <c r="B95" s="7" t="s">
        <v>15</v>
      </c>
      <c r="C95" s="12"/>
      <c r="D95" s="13"/>
      <c r="E95" s="13"/>
      <c r="F95" s="13"/>
      <c r="G95" s="13"/>
      <c r="H95" s="13">
        <f t="shared" ref="H95:W95" si="43">H97+H99+H101+H103+H105+H107</f>
        <v>0.35799999999999998</v>
      </c>
      <c r="I95" s="13">
        <f t="shared" si="43"/>
        <v>0.193</v>
      </c>
      <c r="J95" s="13">
        <f t="shared" si="43"/>
        <v>0.161</v>
      </c>
      <c r="K95" s="13">
        <f t="shared" si="43"/>
        <v>0.17499999999999999</v>
      </c>
      <c r="L95" s="13">
        <f t="shared" si="43"/>
        <v>0.13600000000000001</v>
      </c>
      <c r="M95" s="13">
        <f t="shared" si="43"/>
        <v>0.25900000000000001</v>
      </c>
      <c r="N95" s="13">
        <f t="shared" si="43"/>
        <v>0.64500000000000002</v>
      </c>
      <c r="O95" s="13">
        <f t="shared" si="43"/>
        <v>0.56700000000000006</v>
      </c>
      <c r="P95" s="13">
        <f t="shared" si="43"/>
        <v>1.109</v>
      </c>
      <c r="Q95" s="13">
        <f t="shared" si="43"/>
        <v>1.0589999999999997</v>
      </c>
      <c r="R95" s="13">
        <f t="shared" si="43"/>
        <v>9.7399999999999984</v>
      </c>
      <c r="S95" s="13">
        <f t="shared" si="43"/>
        <v>8.0299999999999994</v>
      </c>
      <c r="T95" s="13">
        <f t="shared" si="43"/>
        <v>6.5359999999999996</v>
      </c>
      <c r="U95" s="13">
        <f t="shared" si="43"/>
        <v>0.623</v>
      </c>
      <c r="V95" s="13">
        <f t="shared" si="43"/>
        <v>2.71</v>
      </c>
      <c r="W95" s="13">
        <f t="shared" si="43"/>
        <v>2.4089999999999998</v>
      </c>
      <c r="X95" s="13">
        <v>1.909</v>
      </c>
      <c r="Y95" s="13">
        <v>1.8759999999999999</v>
      </c>
      <c r="Z95" s="13">
        <v>2.9359999999999999</v>
      </c>
    </row>
    <row r="96" spans="1:26" ht="16.5" thickBot="1" x14ac:dyDescent="0.3">
      <c r="A96" s="104" t="s">
        <v>7</v>
      </c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6"/>
      <c r="X96" s="55"/>
      <c r="Y96" s="55"/>
      <c r="Z96" s="55"/>
    </row>
    <row r="97" spans="1:26" ht="16.5" thickBot="1" x14ac:dyDescent="0.3">
      <c r="A97" s="3" t="s">
        <v>3</v>
      </c>
      <c r="B97" s="7" t="s">
        <v>15</v>
      </c>
      <c r="C97" s="7"/>
      <c r="D97" s="7"/>
      <c r="E97" s="7"/>
      <c r="F97" s="8"/>
      <c r="G97" s="8"/>
      <c r="H97" s="8">
        <v>3.6999999999999998E-2</v>
      </c>
      <c r="I97" s="7">
        <v>3.4000000000000002E-2</v>
      </c>
      <c r="J97" s="7">
        <v>2.5000000000000001E-2</v>
      </c>
      <c r="K97" s="7">
        <v>2.5000000000000001E-2</v>
      </c>
      <c r="L97" s="7">
        <v>1.2999999999999999E-2</v>
      </c>
      <c r="M97" s="7">
        <v>0.04</v>
      </c>
      <c r="N97" s="7">
        <v>5.6000000000000001E-2</v>
      </c>
      <c r="O97" s="7">
        <v>4.2999999999999997E-2</v>
      </c>
      <c r="P97" s="8">
        <v>0.254</v>
      </c>
      <c r="Q97" s="7">
        <v>9.5000000000000001E-2</v>
      </c>
      <c r="R97" s="8">
        <v>0.26</v>
      </c>
      <c r="S97" s="8">
        <v>0.2</v>
      </c>
      <c r="T97" s="8">
        <v>0.114</v>
      </c>
      <c r="U97" s="8">
        <v>8.3000000000000004E-2</v>
      </c>
      <c r="V97" s="56">
        <v>6.9000000000000006E-2</v>
      </c>
      <c r="W97" s="56">
        <v>7.6999999999999999E-2</v>
      </c>
      <c r="X97" s="56">
        <v>0.09</v>
      </c>
      <c r="Y97" s="56">
        <v>0.185</v>
      </c>
      <c r="Z97" s="56">
        <v>0.35199999999999998</v>
      </c>
    </row>
    <row r="98" spans="1:26" ht="16.5" thickBot="1" x14ac:dyDescent="0.3">
      <c r="A98" s="3" t="s">
        <v>3</v>
      </c>
      <c r="B98" s="7" t="s">
        <v>1</v>
      </c>
      <c r="C98" s="10" t="str">
        <f t="shared" ref="C98:Z98" si="44">IF(C95="","n/a",(C97/C95))</f>
        <v>n/a</v>
      </c>
      <c r="D98" s="10" t="str">
        <f t="shared" si="44"/>
        <v>n/a</v>
      </c>
      <c r="E98" s="10" t="str">
        <f t="shared" si="44"/>
        <v>n/a</v>
      </c>
      <c r="F98" s="10" t="str">
        <f t="shared" si="44"/>
        <v>n/a</v>
      </c>
      <c r="G98" s="10" t="str">
        <f t="shared" si="44"/>
        <v>n/a</v>
      </c>
      <c r="H98" s="10">
        <f t="shared" si="44"/>
        <v>0.10335195530726257</v>
      </c>
      <c r="I98" s="10">
        <f t="shared" si="44"/>
        <v>0.17616580310880831</v>
      </c>
      <c r="J98" s="10">
        <f t="shared" si="44"/>
        <v>0.15527950310559008</v>
      </c>
      <c r="K98" s="10">
        <f t="shared" si="44"/>
        <v>0.14285714285714288</v>
      </c>
      <c r="L98" s="10">
        <f t="shared" si="44"/>
        <v>9.5588235294117641E-2</v>
      </c>
      <c r="M98" s="10">
        <f t="shared" si="44"/>
        <v>0.15444015444015444</v>
      </c>
      <c r="N98" s="10">
        <f t="shared" si="44"/>
        <v>8.6821705426356588E-2</v>
      </c>
      <c r="O98" s="10">
        <f t="shared" si="44"/>
        <v>7.5837742504409153E-2</v>
      </c>
      <c r="P98" s="10">
        <f t="shared" si="44"/>
        <v>0.22903516681695221</v>
      </c>
      <c r="Q98" s="10">
        <f t="shared" si="44"/>
        <v>8.9707271010387182E-2</v>
      </c>
      <c r="R98" s="10">
        <f t="shared" si="44"/>
        <v>2.6694045174537991E-2</v>
      </c>
      <c r="S98" s="10">
        <f t="shared" si="44"/>
        <v>2.4906600249066005E-2</v>
      </c>
      <c r="T98" s="10">
        <f t="shared" si="44"/>
        <v>1.7441860465116282E-2</v>
      </c>
      <c r="U98" s="10">
        <f t="shared" si="44"/>
        <v>0.1332263242375602</v>
      </c>
      <c r="V98" s="10">
        <f t="shared" si="44"/>
        <v>2.5461254612546128E-2</v>
      </c>
      <c r="W98" s="10">
        <f t="shared" si="44"/>
        <v>3.1963470319634708E-2</v>
      </c>
      <c r="X98" s="10">
        <f t="shared" si="44"/>
        <v>4.7145102147721316E-2</v>
      </c>
      <c r="Y98" s="10">
        <f t="shared" si="44"/>
        <v>9.8614072494669511E-2</v>
      </c>
      <c r="Z98" s="10">
        <f t="shared" si="44"/>
        <v>0.11989100817438691</v>
      </c>
    </row>
    <row r="99" spans="1:26" ht="16.5" thickBot="1" x14ac:dyDescent="0.3">
      <c r="A99" s="4" t="s">
        <v>4</v>
      </c>
      <c r="B99" s="7" t="s">
        <v>15</v>
      </c>
      <c r="C99" s="7"/>
      <c r="D99" s="7"/>
      <c r="E99" s="7"/>
      <c r="F99" s="8"/>
      <c r="G99" s="7"/>
      <c r="H99" s="7">
        <v>0.309</v>
      </c>
      <c r="I99" s="7">
        <v>0.154</v>
      </c>
      <c r="J99" s="7">
        <v>0.129</v>
      </c>
      <c r="K99" s="7">
        <v>0.14399999999999999</v>
      </c>
      <c r="L99" s="7">
        <v>0.11799999999999999</v>
      </c>
      <c r="M99" s="7">
        <v>0.20599999999999999</v>
      </c>
      <c r="N99" s="7">
        <v>0.58399999999999996</v>
      </c>
      <c r="O99" s="7">
        <v>0.51600000000000001</v>
      </c>
      <c r="P99" s="7">
        <v>0.84699999999999998</v>
      </c>
      <c r="Q99" s="7">
        <v>0.94599999999999995</v>
      </c>
      <c r="R99" s="7">
        <v>9.2059999999999995</v>
      </c>
      <c r="S99" s="7">
        <v>7.7759999999999998</v>
      </c>
      <c r="T99" s="7">
        <v>6.3929999999999998</v>
      </c>
      <c r="U99" s="7">
        <v>0.52900000000000003</v>
      </c>
      <c r="V99" s="2">
        <v>2.589</v>
      </c>
      <c r="W99" s="2">
        <v>2.319</v>
      </c>
      <c r="X99" s="56">
        <v>1.8009999999999999</v>
      </c>
      <c r="Y99" s="56">
        <v>1.67</v>
      </c>
      <c r="Z99" s="56">
        <v>2.5649999999999999</v>
      </c>
    </row>
    <row r="100" spans="1:26" ht="16.5" thickBot="1" x14ac:dyDescent="0.3">
      <c r="A100" s="4" t="s">
        <v>4</v>
      </c>
      <c r="B100" s="7" t="s">
        <v>1</v>
      </c>
      <c r="C100" s="10" t="str">
        <f t="shared" ref="C100:Z100" si="45">IF(C95="","n/a",(C99/C95))</f>
        <v>n/a</v>
      </c>
      <c r="D100" s="10" t="str">
        <f t="shared" si="45"/>
        <v>n/a</v>
      </c>
      <c r="E100" s="10" t="str">
        <f t="shared" si="45"/>
        <v>n/a</v>
      </c>
      <c r="F100" s="10" t="str">
        <f t="shared" si="45"/>
        <v>n/a</v>
      </c>
      <c r="G100" s="10" t="str">
        <f t="shared" si="45"/>
        <v>n/a</v>
      </c>
      <c r="H100" s="10">
        <f t="shared" si="45"/>
        <v>0.86312849162011174</v>
      </c>
      <c r="I100" s="10">
        <f t="shared" si="45"/>
        <v>0.79792746113989632</v>
      </c>
      <c r="J100" s="10">
        <f t="shared" si="45"/>
        <v>0.80124223602484468</v>
      </c>
      <c r="K100" s="10">
        <f t="shared" si="45"/>
        <v>0.82285714285714284</v>
      </c>
      <c r="L100" s="10">
        <f t="shared" si="45"/>
        <v>0.86764705882352933</v>
      </c>
      <c r="M100" s="10">
        <f t="shared" si="45"/>
        <v>0.79536679536679533</v>
      </c>
      <c r="N100" s="10">
        <f t="shared" si="45"/>
        <v>0.90542635658914716</v>
      </c>
      <c r="O100" s="10">
        <f t="shared" si="45"/>
        <v>0.91005291005291</v>
      </c>
      <c r="P100" s="10">
        <f t="shared" si="45"/>
        <v>0.76375112714156901</v>
      </c>
      <c r="Q100" s="10">
        <f t="shared" si="45"/>
        <v>0.89329556185080283</v>
      </c>
      <c r="R100" s="10">
        <f t="shared" si="45"/>
        <v>0.94517453798767981</v>
      </c>
      <c r="S100" s="10">
        <f t="shared" si="45"/>
        <v>0.96836861768368621</v>
      </c>
      <c r="T100" s="10">
        <f t="shared" si="45"/>
        <v>0.97812117503059981</v>
      </c>
      <c r="U100" s="10">
        <f t="shared" si="45"/>
        <v>0.8491171749598716</v>
      </c>
      <c r="V100" s="10">
        <f t="shared" si="45"/>
        <v>0.95535055350553511</v>
      </c>
      <c r="W100" s="10">
        <f t="shared" si="45"/>
        <v>0.96264009962640107</v>
      </c>
      <c r="X100" s="10">
        <f t="shared" si="45"/>
        <v>0.94342587742273432</v>
      </c>
      <c r="Y100" s="10">
        <f t="shared" si="45"/>
        <v>0.89019189765458429</v>
      </c>
      <c r="Z100" s="10">
        <f t="shared" si="45"/>
        <v>0.87363760217983655</v>
      </c>
    </row>
    <row r="101" spans="1:26" ht="16.5" thickBot="1" x14ac:dyDescent="0.3">
      <c r="A101" s="4" t="s">
        <v>5</v>
      </c>
      <c r="B101" s="7" t="s">
        <v>15</v>
      </c>
      <c r="C101" s="7"/>
      <c r="D101" s="8"/>
      <c r="E101" s="7"/>
      <c r="F101" s="7"/>
      <c r="G101" s="7"/>
      <c r="H101" s="7">
        <v>0.01</v>
      </c>
      <c r="I101" s="7">
        <v>3.0000000000000001E-3</v>
      </c>
      <c r="J101" s="7">
        <v>5.0000000000000001E-3</v>
      </c>
      <c r="K101" s="7">
        <v>5.0000000000000001E-3</v>
      </c>
      <c r="L101" s="7">
        <v>3.0000000000000001E-3</v>
      </c>
      <c r="M101" s="7">
        <v>1.0999999999999999E-2</v>
      </c>
      <c r="N101" s="7">
        <v>4.0000000000000001E-3</v>
      </c>
      <c r="O101" s="7">
        <v>7.0000000000000001E-3</v>
      </c>
      <c r="P101" s="7">
        <v>8.0000000000000002E-3</v>
      </c>
      <c r="Q101" s="7">
        <v>1.2999999999999999E-2</v>
      </c>
      <c r="R101" s="7">
        <v>0.26700000000000002</v>
      </c>
      <c r="S101" s="7">
        <v>0.05</v>
      </c>
      <c r="T101" s="7">
        <v>2.7E-2</v>
      </c>
      <c r="U101" s="7">
        <v>0.01</v>
      </c>
      <c r="V101" s="2">
        <v>1.2999999999999999E-2</v>
      </c>
      <c r="W101" s="2">
        <v>8.9999999999999993E-3</v>
      </c>
      <c r="X101" s="56">
        <v>1.2E-2</v>
      </c>
      <c r="Y101" s="56">
        <v>1.7000000000000001E-2</v>
      </c>
      <c r="Z101" s="56">
        <v>1.6E-2</v>
      </c>
    </row>
    <row r="102" spans="1:26" ht="16.5" thickBot="1" x14ac:dyDescent="0.3">
      <c r="A102" s="4" t="s">
        <v>5</v>
      </c>
      <c r="B102" s="7" t="s">
        <v>1</v>
      </c>
      <c r="C102" s="10" t="str">
        <f t="shared" ref="C102:Z102" si="46">IF(C95="","n/a",(C101/C95))</f>
        <v>n/a</v>
      </c>
      <c r="D102" s="10" t="str">
        <f t="shared" si="46"/>
        <v>n/a</v>
      </c>
      <c r="E102" s="10" t="str">
        <f t="shared" si="46"/>
        <v>n/a</v>
      </c>
      <c r="F102" s="10" t="str">
        <f t="shared" si="46"/>
        <v>n/a</v>
      </c>
      <c r="G102" s="10" t="str">
        <f t="shared" si="46"/>
        <v>n/a</v>
      </c>
      <c r="H102" s="10">
        <f t="shared" si="46"/>
        <v>2.793296089385475E-2</v>
      </c>
      <c r="I102" s="10">
        <f t="shared" si="46"/>
        <v>1.5544041450777202E-2</v>
      </c>
      <c r="J102" s="10">
        <f t="shared" si="46"/>
        <v>3.1055900621118012E-2</v>
      </c>
      <c r="K102" s="10">
        <f t="shared" si="46"/>
        <v>2.8571428571428574E-2</v>
      </c>
      <c r="L102" s="10">
        <f t="shared" si="46"/>
        <v>2.2058823529411763E-2</v>
      </c>
      <c r="M102" s="10">
        <f t="shared" si="46"/>
        <v>4.2471042471042469E-2</v>
      </c>
      <c r="N102" s="10">
        <f t="shared" si="46"/>
        <v>6.2015503875968991E-3</v>
      </c>
      <c r="O102" s="10">
        <f t="shared" si="46"/>
        <v>1.2345679012345678E-2</v>
      </c>
      <c r="P102" s="10">
        <f t="shared" si="46"/>
        <v>7.2137060414788103E-3</v>
      </c>
      <c r="Q102" s="10">
        <f t="shared" si="46"/>
        <v>1.2275731822474035E-2</v>
      </c>
      <c r="R102" s="10">
        <f t="shared" si="46"/>
        <v>2.7412731006160169E-2</v>
      </c>
      <c r="S102" s="10">
        <f t="shared" si="46"/>
        <v>6.2266500622665012E-3</v>
      </c>
      <c r="T102" s="10">
        <f t="shared" si="46"/>
        <v>4.1309669522643817E-3</v>
      </c>
      <c r="U102" s="10">
        <f t="shared" si="46"/>
        <v>1.605136436597111E-2</v>
      </c>
      <c r="V102" s="10">
        <f t="shared" si="46"/>
        <v>4.7970479704797049E-3</v>
      </c>
      <c r="W102" s="10">
        <f t="shared" si="46"/>
        <v>3.7359900373599006E-3</v>
      </c>
      <c r="X102" s="10">
        <f t="shared" si="46"/>
        <v>6.2860136196961763E-3</v>
      </c>
      <c r="Y102" s="10">
        <f t="shared" si="46"/>
        <v>9.0618336886993615E-3</v>
      </c>
      <c r="Z102" s="10">
        <f t="shared" si="46"/>
        <v>5.4495912806539508E-3</v>
      </c>
    </row>
    <row r="103" spans="1:26" ht="16.5" thickBot="1" x14ac:dyDescent="0.3">
      <c r="A103" s="4" t="s">
        <v>6</v>
      </c>
      <c r="B103" s="7" t="s">
        <v>15</v>
      </c>
      <c r="C103" s="7"/>
      <c r="D103" s="8"/>
      <c r="E103" s="8"/>
      <c r="F103" s="8"/>
      <c r="G103" s="8"/>
      <c r="H103" s="7"/>
      <c r="I103" s="7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56"/>
      <c r="W103" s="56"/>
      <c r="X103" s="82"/>
      <c r="Y103" s="82"/>
      <c r="Z103" s="82"/>
    </row>
    <row r="104" spans="1:26" ht="16.5" thickBot="1" x14ac:dyDescent="0.3">
      <c r="A104" s="4" t="s">
        <v>6</v>
      </c>
      <c r="B104" s="7" t="s">
        <v>1</v>
      </c>
      <c r="C104" s="10" t="str">
        <f t="shared" ref="C104:Z104" si="47">IF(C95="","n/a",(C103/C95))</f>
        <v>n/a</v>
      </c>
      <c r="D104" s="10" t="str">
        <f t="shared" si="47"/>
        <v>n/a</v>
      </c>
      <c r="E104" s="10" t="str">
        <f t="shared" si="47"/>
        <v>n/a</v>
      </c>
      <c r="F104" s="10" t="str">
        <f t="shared" si="47"/>
        <v>n/a</v>
      </c>
      <c r="G104" s="10" t="str">
        <f t="shared" si="47"/>
        <v>n/a</v>
      </c>
      <c r="H104" s="10">
        <f t="shared" si="47"/>
        <v>0</v>
      </c>
      <c r="I104" s="10">
        <f t="shared" si="47"/>
        <v>0</v>
      </c>
      <c r="J104" s="10">
        <f t="shared" si="47"/>
        <v>0</v>
      </c>
      <c r="K104" s="10">
        <f t="shared" si="47"/>
        <v>0</v>
      </c>
      <c r="L104" s="10">
        <f t="shared" si="47"/>
        <v>0</v>
      </c>
      <c r="M104" s="10">
        <f t="shared" si="47"/>
        <v>0</v>
      </c>
      <c r="N104" s="10">
        <f t="shared" si="47"/>
        <v>0</v>
      </c>
      <c r="O104" s="10">
        <f t="shared" si="47"/>
        <v>0</v>
      </c>
      <c r="P104" s="10">
        <f t="shared" si="47"/>
        <v>0</v>
      </c>
      <c r="Q104" s="10">
        <f t="shared" si="47"/>
        <v>0</v>
      </c>
      <c r="R104" s="10">
        <f t="shared" si="47"/>
        <v>0</v>
      </c>
      <c r="S104" s="10">
        <f t="shared" si="47"/>
        <v>0</v>
      </c>
      <c r="T104" s="10">
        <f t="shared" si="47"/>
        <v>0</v>
      </c>
      <c r="U104" s="10">
        <f t="shared" si="47"/>
        <v>0</v>
      </c>
      <c r="V104" s="10">
        <f t="shared" si="47"/>
        <v>0</v>
      </c>
      <c r="W104" s="10">
        <f t="shared" si="47"/>
        <v>0</v>
      </c>
      <c r="X104" s="57">
        <f t="shared" si="47"/>
        <v>0</v>
      </c>
      <c r="Y104" s="57">
        <f t="shared" si="47"/>
        <v>0</v>
      </c>
      <c r="Z104" s="57">
        <f t="shared" si="47"/>
        <v>0</v>
      </c>
    </row>
    <row r="105" spans="1:26" ht="16.5" thickBot="1" x14ac:dyDescent="0.3">
      <c r="A105" s="4" t="s">
        <v>10</v>
      </c>
      <c r="B105" s="7" t="s">
        <v>15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2"/>
      <c r="W105" s="2"/>
      <c r="X105" s="2"/>
      <c r="Y105" s="2"/>
      <c r="Z105" s="2"/>
    </row>
    <row r="106" spans="1:26" ht="16.5" thickBot="1" x14ac:dyDescent="0.3">
      <c r="A106" s="4" t="s">
        <v>10</v>
      </c>
      <c r="B106" s="7" t="s">
        <v>1</v>
      </c>
      <c r="C106" s="10" t="str">
        <f t="shared" ref="C106:Z106" si="48">IF(C95="","n/a",(C105/C95))</f>
        <v>n/a</v>
      </c>
      <c r="D106" s="10" t="str">
        <f t="shared" si="48"/>
        <v>n/a</v>
      </c>
      <c r="E106" s="10" t="str">
        <f t="shared" si="48"/>
        <v>n/a</v>
      </c>
      <c r="F106" s="10" t="str">
        <f t="shared" si="48"/>
        <v>n/a</v>
      </c>
      <c r="G106" s="10" t="str">
        <f t="shared" si="48"/>
        <v>n/a</v>
      </c>
      <c r="H106" s="10">
        <f t="shared" si="48"/>
        <v>0</v>
      </c>
      <c r="I106" s="10">
        <f t="shared" si="48"/>
        <v>0</v>
      </c>
      <c r="J106" s="10">
        <f t="shared" si="48"/>
        <v>0</v>
      </c>
      <c r="K106" s="10">
        <f t="shared" si="48"/>
        <v>0</v>
      </c>
      <c r="L106" s="10">
        <f t="shared" si="48"/>
        <v>0</v>
      </c>
      <c r="M106" s="10">
        <f t="shared" si="48"/>
        <v>0</v>
      </c>
      <c r="N106" s="10">
        <f t="shared" si="48"/>
        <v>0</v>
      </c>
      <c r="O106" s="10">
        <f t="shared" si="48"/>
        <v>0</v>
      </c>
      <c r="P106" s="10">
        <f t="shared" si="48"/>
        <v>0</v>
      </c>
      <c r="Q106" s="10">
        <f t="shared" si="48"/>
        <v>0</v>
      </c>
      <c r="R106" s="10">
        <f t="shared" si="48"/>
        <v>0</v>
      </c>
      <c r="S106" s="10">
        <f t="shared" si="48"/>
        <v>0</v>
      </c>
      <c r="T106" s="10">
        <f t="shared" si="48"/>
        <v>0</v>
      </c>
      <c r="U106" s="10">
        <f t="shared" si="48"/>
        <v>0</v>
      </c>
      <c r="V106" s="10">
        <f t="shared" si="48"/>
        <v>0</v>
      </c>
      <c r="W106" s="10">
        <f t="shared" si="48"/>
        <v>0</v>
      </c>
      <c r="X106" s="57">
        <f t="shared" si="48"/>
        <v>0</v>
      </c>
      <c r="Y106" s="57">
        <f t="shared" si="48"/>
        <v>0</v>
      </c>
      <c r="Z106" s="57">
        <f t="shared" si="48"/>
        <v>0</v>
      </c>
    </row>
    <row r="107" spans="1:26" ht="16.5" thickBot="1" x14ac:dyDescent="0.3">
      <c r="A107" s="4" t="s">
        <v>9</v>
      </c>
      <c r="B107" s="7" t="s">
        <v>15</v>
      </c>
      <c r="C107" s="7"/>
      <c r="D107" s="7"/>
      <c r="E107" s="7"/>
      <c r="F107" s="7"/>
      <c r="G107" s="7"/>
      <c r="H107" s="50">
        <v>2E-3</v>
      </c>
      <c r="I107" s="50">
        <v>2E-3</v>
      </c>
      <c r="J107" s="50">
        <v>2E-3</v>
      </c>
      <c r="K107" s="50">
        <v>1E-3</v>
      </c>
      <c r="L107" s="50">
        <v>2E-3</v>
      </c>
      <c r="M107" s="50">
        <v>2E-3</v>
      </c>
      <c r="N107" s="50">
        <v>1E-3</v>
      </c>
      <c r="O107" s="50">
        <v>1E-3</v>
      </c>
      <c r="P107" s="50"/>
      <c r="Q107" s="50">
        <v>5.0000000000000001E-3</v>
      </c>
      <c r="R107" s="50">
        <v>7.0000000000000001E-3</v>
      </c>
      <c r="S107" s="50">
        <v>4.0000000000000001E-3</v>
      </c>
      <c r="T107" s="50">
        <v>2E-3</v>
      </c>
      <c r="U107" s="50">
        <v>1E-3</v>
      </c>
      <c r="V107" s="64">
        <v>3.9E-2</v>
      </c>
      <c r="W107" s="64">
        <v>4.0000000000000001E-3</v>
      </c>
      <c r="X107" s="56">
        <v>6.0000000000000001E-3</v>
      </c>
      <c r="Y107" s="56">
        <v>4.0000000000000001E-3</v>
      </c>
      <c r="Z107" s="56">
        <v>3.0000000000000001E-3</v>
      </c>
    </row>
    <row r="108" spans="1:26" ht="16.5" thickBot="1" x14ac:dyDescent="0.3">
      <c r="A108" s="4" t="s">
        <v>9</v>
      </c>
      <c r="B108" s="7" t="s">
        <v>1</v>
      </c>
      <c r="C108" s="10" t="str">
        <f t="shared" ref="C108:Z108" si="49">IF(C95="","n/a",(C107/C95))</f>
        <v>n/a</v>
      </c>
      <c r="D108" s="10" t="str">
        <f t="shared" si="49"/>
        <v>n/a</v>
      </c>
      <c r="E108" s="10" t="str">
        <f t="shared" si="49"/>
        <v>n/a</v>
      </c>
      <c r="F108" s="10" t="str">
        <f t="shared" si="49"/>
        <v>n/a</v>
      </c>
      <c r="G108" s="10" t="str">
        <f t="shared" si="49"/>
        <v>n/a</v>
      </c>
      <c r="H108" s="10">
        <f t="shared" si="49"/>
        <v>5.5865921787709499E-3</v>
      </c>
      <c r="I108" s="10">
        <f t="shared" si="49"/>
        <v>1.0362694300518135E-2</v>
      </c>
      <c r="J108" s="10">
        <f t="shared" si="49"/>
        <v>1.2422360248447204E-2</v>
      </c>
      <c r="K108" s="10">
        <f t="shared" si="49"/>
        <v>5.7142857142857151E-3</v>
      </c>
      <c r="L108" s="10">
        <f t="shared" si="49"/>
        <v>1.4705882352941176E-2</v>
      </c>
      <c r="M108" s="10">
        <f t="shared" si="49"/>
        <v>7.7220077220077222E-3</v>
      </c>
      <c r="N108" s="10">
        <f t="shared" si="49"/>
        <v>1.5503875968992248E-3</v>
      </c>
      <c r="O108" s="10">
        <f t="shared" si="49"/>
        <v>1.7636684303350969E-3</v>
      </c>
      <c r="P108" s="10">
        <f t="shared" si="49"/>
        <v>0</v>
      </c>
      <c r="Q108" s="10">
        <f t="shared" si="49"/>
        <v>4.7214353163361677E-3</v>
      </c>
      <c r="R108" s="10">
        <f t="shared" si="49"/>
        <v>7.1868583162217677E-4</v>
      </c>
      <c r="S108" s="10">
        <f t="shared" si="49"/>
        <v>4.9813200498132013E-4</v>
      </c>
      <c r="T108" s="10">
        <f t="shared" si="49"/>
        <v>3.0599755201958387E-4</v>
      </c>
      <c r="U108" s="10">
        <f t="shared" si="49"/>
        <v>1.6051364365971107E-3</v>
      </c>
      <c r="V108" s="10">
        <f t="shared" si="49"/>
        <v>1.4391143911439114E-2</v>
      </c>
      <c r="W108" s="10">
        <f t="shared" si="49"/>
        <v>1.6604400166044004E-3</v>
      </c>
      <c r="X108" s="57">
        <f t="shared" si="49"/>
        <v>3.1430068098480882E-3</v>
      </c>
      <c r="Y108" s="57">
        <f t="shared" si="49"/>
        <v>2.1321961620469083E-3</v>
      </c>
      <c r="Z108" s="57">
        <f t="shared" si="49"/>
        <v>1.0217983651226159E-3</v>
      </c>
    </row>
    <row r="110" spans="1:26" x14ac:dyDescent="0.25">
      <c r="A110" s="113" t="s">
        <v>16</v>
      </c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</row>
  </sheetData>
  <mergeCells count="16">
    <mergeCell ref="A34:Z34"/>
    <mergeCell ref="A110:R110"/>
    <mergeCell ref="A81:W81"/>
    <mergeCell ref="A96:W96"/>
    <mergeCell ref="A36:W36"/>
    <mergeCell ref="A51:W51"/>
    <mergeCell ref="A66:W66"/>
    <mergeCell ref="A49:Z49"/>
    <mergeCell ref="A64:Z64"/>
    <mergeCell ref="A79:Z79"/>
    <mergeCell ref="A94:Z94"/>
    <mergeCell ref="A1:R1"/>
    <mergeCell ref="A6:U6"/>
    <mergeCell ref="A21:W21"/>
    <mergeCell ref="A4:Z4"/>
    <mergeCell ref="A19:Z19"/>
  </mergeCells>
  <phoneticPr fontId="0" type="noConversion"/>
  <pageMargins left="0.7" right="0.7" top="0.75" bottom="0.75" header="0.3" footer="0.3"/>
  <pageSetup paperSize="9" orientation="portrait" verticalDpi="598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"/>
  <sheetViews>
    <sheetView zoomScale="59" zoomScaleNormal="59" workbookViewId="0">
      <selection activeCell="F6" sqref="F6"/>
    </sheetView>
  </sheetViews>
  <sheetFormatPr defaultColWidth="11.42578125" defaultRowHeight="15" x14ac:dyDescent="0.25"/>
  <cols>
    <col min="1" max="1" width="22.140625" style="5" customWidth="1"/>
    <col min="2" max="4" width="16.42578125" style="5" customWidth="1"/>
    <col min="5" max="5" width="11.42578125" style="5" customWidth="1"/>
    <col min="6" max="6" width="11.85546875" style="5" customWidth="1"/>
    <col min="7" max="7" width="11.85546875" style="68" customWidth="1"/>
    <col min="8" max="16384" width="11.42578125" style="5"/>
  </cols>
  <sheetData>
    <row r="1" spans="1:11" ht="18.75" x14ac:dyDescent="0.25">
      <c r="A1" s="103" t="s">
        <v>0</v>
      </c>
      <c r="B1" s="103"/>
      <c r="C1" s="69"/>
      <c r="D1" s="69"/>
    </row>
    <row r="2" spans="1:11" x14ac:dyDescent="0.25">
      <c r="A2" s="1"/>
    </row>
    <row r="3" spans="1:11" ht="16.5" thickBot="1" x14ac:dyDescent="0.3">
      <c r="A3" s="7" t="s">
        <v>60</v>
      </c>
      <c r="B3" s="7" t="s">
        <v>8</v>
      </c>
      <c r="C3" s="77" t="s">
        <v>69</v>
      </c>
      <c r="D3" s="77" t="s">
        <v>68</v>
      </c>
      <c r="E3" s="77" t="s">
        <v>61</v>
      </c>
      <c r="F3" s="79" t="s">
        <v>62</v>
      </c>
      <c r="G3" s="80" t="s">
        <v>63</v>
      </c>
      <c r="H3" s="79" t="s">
        <v>64</v>
      </c>
      <c r="I3" s="79" t="s">
        <v>65</v>
      </c>
      <c r="J3" s="79" t="s">
        <v>66</v>
      </c>
      <c r="K3" s="79" t="s">
        <v>67</v>
      </c>
    </row>
    <row r="4" spans="1:11" ht="48" thickBot="1" x14ac:dyDescent="0.3">
      <c r="A4" s="70"/>
      <c r="B4" s="70"/>
      <c r="C4" s="70"/>
      <c r="D4" s="70"/>
      <c r="E4" s="70" t="s">
        <v>11</v>
      </c>
      <c r="F4" s="71" t="s">
        <v>14</v>
      </c>
      <c r="G4" s="71" t="s">
        <v>13</v>
      </c>
      <c r="H4" s="71" t="s">
        <v>12</v>
      </c>
      <c r="I4" s="71" t="s">
        <v>54</v>
      </c>
      <c r="J4" s="81" t="s">
        <v>56</v>
      </c>
      <c r="K4" s="81" t="s">
        <v>55</v>
      </c>
    </row>
    <row r="5" spans="1:11" ht="16.5" thickBot="1" x14ac:dyDescent="0.3">
      <c r="A5" s="74" t="s">
        <v>3</v>
      </c>
      <c r="B5" s="7" t="s">
        <v>1</v>
      </c>
      <c r="C5" s="77"/>
      <c r="D5" s="77"/>
      <c r="E5" s="61">
        <v>0.46832686024883624</v>
      </c>
      <c r="F5" s="61">
        <v>4.623555139019056E-2</v>
      </c>
      <c r="G5" s="61">
        <v>0.17100391838940687</v>
      </c>
      <c r="H5" s="61">
        <v>4.5081967213114756E-2</v>
      </c>
      <c r="I5" s="61">
        <v>0.95533238402158438</v>
      </c>
      <c r="J5" s="61">
        <v>0.10027472527472527</v>
      </c>
      <c r="K5" s="61">
        <v>3.1963470319634708E-2</v>
      </c>
    </row>
    <row r="6" spans="1:11" ht="16.5" thickBot="1" x14ac:dyDescent="0.3">
      <c r="A6" s="75" t="s">
        <v>4</v>
      </c>
      <c r="B6" s="7" t="s">
        <v>1</v>
      </c>
      <c r="C6" s="77"/>
      <c r="D6" s="77"/>
      <c r="E6" s="61">
        <v>0.50309358827327655</v>
      </c>
      <c r="F6" s="61">
        <v>0.93908153701968122</v>
      </c>
      <c r="G6" s="61">
        <v>0.81453857586812606</v>
      </c>
      <c r="H6" s="61">
        <v>0.94084105488239489</v>
      </c>
      <c r="I6" s="61">
        <v>2.5706362886906996E-2</v>
      </c>
      <c r="J6" s="61">
        <v>0.88598901098901106</v>
      </c>
      <c r="K6" s="61">
        <v>0.96264009962640107</v>
      </c>
    </row>
    <row r="7" spans="1:11" ht="16.5" thickBot="1" x14ac:dyDescent="0.3">
      <c r="A7" s="75" t="s">
        <v>5</v>
      </c>
      <c r="B7" s="7" t="s">
        <v>1</v>
      </c>
      <c r="C7" s="77"/>
      <c r="D7" s="77"/>
      <c r="E7" s="61">
        <v>2.8213332305349691E-2</v>
      </c>
      <c r="F7" s="61">
        <v>1.2496094970321774E-2</v>
      </c>
      <c r="G7" s="61">
        <v>1.3241453857586814E-2</v>
      </c>
      <c r="H7" s="61">
        <v>1.4076977904490378E-2</v>
      </c>
      <c r="I7" s="61">
        <v>2.2483699317994455E-4</v>
      </c>
      <c r="J7" s="61">
        <v>1.2362637362637362E-2</v>
      </c>
      <c r="K7" s="61">
        <v>3.7359900373599006E-3</v>
      </c>
    </row>
    <row r="8" spans="1:11" ht="16.5" thickBot="1" x14ac:dyDescent="0.3">
      <c r="A8" s="75" t="s">
        <v>6</v>
      </c>
      <c r="B8" s="7" t="s">
        <v>1</v>
      </c>
      <c r="C8" s="77"/>
      <c r="D8" s="77"/>
      <c r="E8" s="76">
        <v>9.6373466457214997E-5</v>
      </c>
      <c r="F8" s="61">
        <v>0</v>
      </c>
      <c r="G8" s="61">
        <v>1.8916362653695448E-4</v>
      </c>
      <c r="H8" s="61">
        <v>0</v>
      </c>
      <c r="I8" s="61">
        <v>4.5716855279922053E-3</v>
      </c>
      <c r="J8" s="61">
        <v>0</v>
      </c>
      <c r="K8" s="61">
        <v>0</v>
      </c>
    </row>
    <row r="9" spans="1:11" ht="16.5" thickBot="1" x14ac:dyDescent="0.3">
      <c r="A9" s="75" t="s">
        <v>10</v>
      </c>
      <c r="B9" s="7" t="s">
        <v>1</v>
      </c>
      <c r="C9" s="77"/>
      <c r="D9" s="77"/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ht="16.5" thickBot="1" x14ac:dyDescent="0.3">
      <c r="A10" s="75" t="s">
        <v>9</v>
      </c>
      <c r="B10" s="7" t="s">
        <v>1</v>
      </c>
      <c r="C10" s="77"/>
      <c r="D10" s="77"/>
      <c r="E10" s="76">
        <v>2.6984570608020201E-4</v>
      </c>
      <c r="F10" s="61">
        <v>2.1868166198063107E-3</v>
      </c>
      <c r="G10" s="61">
        <v>1.0268882583434672E-3</v>
      </c>
      <c r="H10" s="61">
        <v>0</v>
      </c>
      <c r="I10" s="61">
        <v>1.4164730570336506E-2</v>
      </c>
      <c r="J10" s="61">
        <v>1.3736263736263737E-3</v>
      </c>
      <c r="K10" s="78">
        <v>1.6604400166044004E-3</v>
      </c>
    </row>
  </sheetData>
  <mergeCells count="1">
    <mergeCell ref="A1:B1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localroot</cp:lastModifiedBy>
  <dcterms:created xsi:type="dcterms:W3CDTF">2015-04-02T13:10:05Z</dcterms:created>
  <dcterms:modified xsi:type="dcterms:W3CDTF">2022-11-18T20:59:06Z</dcterms:modified>
</cp:coreProperties>
</file>