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18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1" l="1"/>
  <c r="V13" i="1"/>
  <c r="V23" i="1"/>
  <c r="V22" i="1"/>
  <c r="V24" i="1"/>
  <c r="U4" i="1"/>
  <c r="U13" i="1"/>
  <c r="U23" i="1"/>
  <c r="U22" i="1"/>
  <c r="U24" i="1"/>
  <c r="V19" i="1"/>
  <c r="U19" i="1"/>
  <c r="V16" i="1"/>
  <c r="U16" i="1"/>
  <c r="V15" i="1"/>
  <c r="U15" i="1"/>
  <c r="V10" i="1"/>
  <c r="U10" i="1"/>
  <c r="V8" i="1"/>
  <c r="U8" i="1"/>
  <c r="V6" i="1"/>
  <c r="U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T22" i="1"/>
  <c r="T19" i="1"/>
  <c r="T13" i="1"/>
  <c r="T23" i="1"/>
  <c r="T24" i="1"/>
  <c r="T10" i="1"/>
  <c r="T8" i="1"/>
  <c r="T15" i="1"/>
  <c r="T16" i="1"/>
  <c r="H22" i="1"/>
  <c r="I22" i="1"/>
  <c r="J22" i="1"/>
  <c r="K22" i="1"/>
  <c r="L22" i="1"/>
  <c r="M22" i="1"/>
  <c r="N22" i="1"/>
  <c r="O22" i="1"/>
  <c r="P22" i="1"/>
  <c r="Q22" i="1"/>
  <c r="R22" i="1"/>
  <c r="S22" i="1"/>
  <c r="G22" i="1"/>
  <c r="F24" i="1"/>
  <c r="I13" i="1"/>
  <c r="J13" i="1"/>
  <c r="K13" i="1"/>
  <c r="L13" i="1"/>
  <c r="M13" i="1"/>
  <c r="N13" i="1"/>
  <c r="O13" i="1"/>
  <c r="P13" i="1"/>
  <c r="Q13" i="1"/>
  <c r="R13" i="1"/>
  <c r="S13" i="1"/>
  <c r="H13" i="1"/>
  <c r="G13" i="1"/>
  <c r="F13" i="1"/>
  <c r="F19" i="1"/>
  <c r="E13" i="1"/>
  <c r="E19" i="1"/>
  <c r="D13" i="1"/>
  <c r="D19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D6" i="1"/>
  <c r="H23" i="1"/>
  <c r="H24" i="1"/>
  <c r="L23" i="1"/>
  <c r="L24" i="1"/>
  <c r="H19" i="1"/>
  <c r="R23" i="1"/>
  <c r="R24" i="1"/>
  <c r="J23" i="1"/>
  <c r="J24" i="1"/>
  <c r="L19" i="1"/>
  <c r="R19" i="1"/>
  <c r="I19" i="1"/>
  <c r="I23" i="1"/>
  <c r="I24" i="1"/>
  <c r="N19" i="1"/>
  <c r="N23" i="1"/>
  <c r="N24" i="1"/>
  <c r="G19" i="1"/>
  <c r="G23" i="1"/>
  <c r="G24" i="1"/>
  <c r="M15" i="1"/>
  <c r="M23" i="1"/>
  <c r="M24" i="1"/>
  <c r="J19" i="1"/>
  <c r="S19" i="1"/>
  <c r="S23" i="1"/>
  <c r="S24" i="1"/>
  <c r="K19" i="1"/>
  <c r="K23" i="1"/>
  <c r="K24" i="1"/>
  <c r="Q19" i="1"/>
  <c r="Q23" i="1"/>
  <c r="Q24" i="1"/>
  <c r="P19" i="1"/>
  <c r="P23" i="1"/>
  <c r="P24" i="1"/>
  <c r="O19" i="1"/>
  <c r="O23" i="1"/>
  <c r="O24" i="1"/>
  <c r="J15" i="1"/>
  <c r="R15" i="1"/>
  <c r="J16" i="1"/>
  <c r="R16" i="1"/>
  <c r="K15" i="1"/>
  <c r="S15" i="1"/>
  <c r="K16" i="1"/>
  <c r="S16" i="1"/>
  <c r="D15" i="1"/>
  <c r="L15" i="1"/>
  <c r="D16" i="1"/>
  <c r="L16" i="1"/>
  <c r="E15" i="1"/>
  <c r="E16" i="1"/>
  <c r="M16" i="1"/>
  <c r="M19" i="1"/>
  <c r="F15" i="1"/>
  <c r="N15" i="1"/>
  <c r="F16" i="1"/>
  <c r="N16" i="1"/>
  <c r="G15" i="1"/>
  <c r="O15" i="1"/>
  <c r="G16" i="1"/>
  <c r="O16" i="1"/>
  <c r="H15" i="1"/>
  <c r="P15" i="1"/>
  <c r="H16" i="1"/>
  <c r="P16" i="1"/>
  <c r="I15" i="1"/>
  <c r="Q15" i="1"/>
  <c r="I16" i="1"/>
  <c r="Q16" i="1"/>
</calcChain>
</file>

<file path=xl/sharedStrings.xml><?xml version="1.0" encoding="utf-8"?>
<sst xmlns="http://schemas.openxmlformats.org/spreadsheetml/2006/main" count="45" uniqueCount="31">
  <si>
    <t>Table 1. Passenger transport demand</t>
  </si>
  <si>
    <t>Unit</t>
  </si>
  <si>
    <t>Road transport</t>
  </si>
  <si>
    <t>million pkm</t>
  </si>
  <si>
    <t>of which</t>
  </si>
  <si>
    <t>%</t>
  </si>
  <si>
    <t xml:space="preserve">Total passenger transport demand </t>
  </si>
  <si>
    <t>Passenger transport demand per capita</t>
  </si>
  <si>
    <t>Country population</t>
  </si>
  <si>
    <t>million</t>
  </si>
  <si>
    <t>km</t>
  </si>
  <si>
    <t>Note</t>
  </si>
  <si>
    <t>Country population - The estimates were made on the basis of the total population from the 2002 Census.</t>
  </si>
  <si>
    <t xml:space="preserve">Road transport </t>
  </si>
  <si>
    <t xml:space="preserve">Total Passenger transport demand per capita </t>
  </si>
  <si>
    <t>GDP</t>
  </si>
  <si>
    <t>GDP(index 2000=100)</t>
  </si>
  <si>
    <t>million EUR</t>
  </si>
  <si>
    <t>pkm/GDP</t>
  </si>
  <si>
    <t>Total passenger transport demand (index 2000=100)</t>
  </si>
  <si>
    <t>GDP 2000=100</t>
  </si>
  <si>
    <t>GDP in million EUR (at current exchange rate)</t>
  </si>
  <si>
    <t>Total passenger transport demand/GDP ratio</t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</si>
  <si>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State Statistical Office</t>
    </r>
  </si>
  <si>
    <t>Preliminary data for 2016</t>
  </si>
  <si>
    <t>Passenger cars and taxi transport</t>
  </si>
  <si>
    <t>Urban and suburban transport</t>
  </si>
  <si>
    <t>National and international transport</t>
  </si>
  <si>
    <t>Rail passenger transport</t>
  </si>
  <si>
    <t>Passenger cars and taxi transport - Estimated data</t>
  </si>
  <si>
    <t>Urban and suburban transport - Estimated data by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</si>
</sst>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10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i/>
      <sz val="12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2" fillId="2" borderId="2" applyNumberFormat="0" applyFont="0" applyAlignment="0" applyProtection="0"/>
  </cellStyleXfs>
  <cellXfs count="34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10" fillId="0" borderId="0" xfId="0" applyFont="1"/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3" fontId="6" fillId="0" borderId="1" xfId="3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3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_H-1" xfId="2"/>
    <cellStyle name="Note 2" xfId="3"/>
    <cellStyle name="Percent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97475778490655E-2"/>
          <c:y val="4.3328402931195921E-2"/>
          <c:w val="0.88346877936554224"/>
          <c:h val="0.714629275423180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Road transport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Sheet1!$D$4:$V$4</c:f>
              <c:numCache>
                <c:formatCode>General</c:formatCode>
                <c:ptCount val="19"/>
                <c:pt idx="0">
                  <c:v>6395</c:v>
                </c:pt>
                <c:pt idx="1">
                  <c:v>6581</c:v>
                </c:pt>
                <c:pt idx="2">
                  <c:v>6519</c:v>
                </c:pt>
                <c:pt idx="3">
                  <c:v>6337</c:v>
                </c:pt>
                <c:pt idx="4">
                  <c:v>6591</c:v>
                </c:pt>
                <c:pt idx="5">
                  <c:v>6784</c:v>
                </c:pt>
                <c:pt idx="6">
                  <c:v>6022</c:v>
                </c:pt>
                <c:pt idx="7">
                  <c:v>5722</c:v>
                </c:pt>
                <c:pt idx="8">
                  <c:v>5387</c:v>
                </c:pt>
                <c:pt idx="9">
                  <c:v>5518</c:v>
                </c:pt>
                <c:pt idx="10">
                  <c:v>6000</c:v>
                </c:pt>
                <c:pt idx="11">
                  <c:v>6009</c:v>
                </c:pt>
                <c:pt idx="12">
                  <c:v>6667</c:v>
                </c:pt>
                <c:pt idx="13">
                  <c:v>7530</c:v>
                </c:pt>
                <c:pt idx="14">
                  <c:v>7110</c:v>
                </c:pt>
                <c:pt idx="15">
                  <c:v>7944</c:v>
                </c:pt>
                <c:pt idx="16">
                  <c:v>10128</c:v>
                </c:pt>
                <c:pt idx="17" formatCode="0">
                  <c:v>9263</c:v>
                </c:pt>
                <c:pt idx="18" formatCode="0">
                  <c:v>9261</c:v>
                </c:pt>
              </c:numCache>
            </c:numRef>
          </c:val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Passenger cars and taxi 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Sheet1!$D$5:$V$5</c:f>
              <c:numCache>
                <c:formatCode>General</c:formatCode>
                <c:ptCount val="19"/>
                <c:pt idx="0">
                  <c:v>3692</c:v>
                </c:pt>
                <c:pt idx="1">
                  <c:v>4575</c:v>
                </c:pt>
                <c:pt idx="2">
                  <c:v>4793</c:v>
                </c:pt>
                <c:pt idx="3">
                  <c:v>4671</c:v>
                </c:pt>
                <c:pt idx="4">
                  <c:v>4687</c:v>
                </c:pt>
                <c:pt idx="5">
                  <c:v>4637</c:v>
                </c:pt>
                <c:pt idx="6">
                  <c:v>4200</c:v>
                </c:pt>
                <c:pt idx="7">
                  <c:v>3974</c:v>
                </c:pt>
                <c:pt idx="8">
                  <c:v>3806</c:v>
                </c:pt>
                <c:pt idx="9">
                  <c:v>3974</c:v>
                </c:pt>
                <c:pt idx="10">
                  <c:v>4215</c:v>
                </c:pt>
                <c:pt idx="11">
                  <c:v>4244</c:v>
                </c:pt>
                <c:pt idx="12">
                  <c:v>4683</c:v>
                </c:pt>
                <c:pt idx="13">
                  <c:v>5322</c:v>
                </c:pt>
                <c:pt idx="14">
                  <c:v>5116</c:v>
                </c:pt>
                <c:pt idx="15">
                  <c:v>5964</c:v>
                </c:pt>
                <c:pt idx="16">
                  <c:v>7654</c:v>
                </c:pt>
                <c:pt idx="17">
                  <c:v>6987</c:v>
                </c:pt>
                <c:pt idx="18">
                  <c:v>7192</c:v>
                </c:pt>
              </c:numCache>
            </c:numRef>
          </c:val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Urban and suburban transport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Sheet1!$D$7:$V$7</c:f>
              <c:numCache>
                <c:formatCode>0</c:formatCode>
                <c:ptCount val="19"/>
                <c:pt idx="0">
                  <c:v>1211</c:v>
                </c:pt>
                <c:pt idx="1">
                  <c:v>1035</c:v>
                </c:pt>
                <c:pt idx="2">
                  <c:v>952</c:v>
                </c:pt>
                <c:pt idx="3">
                  <c:v>835</c:v>
                </c:pt>
                <c:pt idx="4">
                  <c:v>862</c:v>
                </c:pt>
                <c:pt idx="5">
                  <c:v>803</c:v>
                </c:pt>
                <c:pt idx="6">
                  <c:v>712</c:v>
                </c:pt>
                <c:pt idx="7">
                  <c:v>661</c:v>
                </c:pt>
                <c:pt idx="8">
                  <c:v>565</c:v>
                </c:pt>
                <c:pt idx="9">
                  <c:v>517</c:v>
                </c:pt>
                <c:pt idx="10">
                  <c:v>546</c:v>
                </c:pt>
                <c:pt idx="11">
                  <c:v>552</c:v>
                </c:pt>
                <c:pt idx="12">
                  <c:v>543</c:v>
                </c:pt>
                <c:pt idx="13">
                  <c:v>568</c:v>
                </c:pt>
                <c:pt idx="14">
                  <c:v>591</c:v>
                </c:pt>
                <c:pt idx="15">
                  <c:v>585</c:v>
                </c:pt>
                <c:pt idx="16">
                  <c:v>1266</c:v>
                </c:pt>
                <c:pt idx="17">
                  <c:v>1028</c:v>
                </c:pt>
                <c:pt idx="18">
                  <c:v>1101</c:v>
                </c:pt>
              </c:numCache>
            </c:numRef>
          </c:val>
        </c:ser>
        <c:ser>
          <c:idx val="5"/>
          <c:order val="5"/>
          <c:tx>
            <c:strRef>
              <c:f>Sheet1!$B$9</c:f>
              <c:strCache>
                <c:ptCount val="1"/>
                <c:pt idx="0">
                  <c:v>National and international transport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Sheet1!$D$9:$V$9</c:f>
              <c:numCache>
                <c:formatCode>General</c:formatCode>
                <c:ptCount val="19"/>
                <c:pt idx="0">
                  <c:v>1492</c:v>
                </c:pt>
                <c:pt idx="1">
                  <c:v>971</c:v>
                </c:pt>
                <c:pt idx="2">
                  <c:v>774</c:v>
                </c:pt>
                <c:pt idx="3">
                  <c:v>831</c:v>
                </c:pt>
                <c:pt idx="4">
                  <c:v>1042</c:v>
                </c:pt>
                <c:pt idx="5">
                  <c:v>1344</c:v>
                </c:pt>
                <c:pt idx="6">
                  <c:v>1110</c:v>
                </c:pt>
                <c:pt idx="7">
                  <c:v>1087</c:v>
                </c:pt>
                <c:pt idx="8">
                  <c:v>1016</c:v>
                </c:pt>
                <c:pt idx="9">
                  <c:v>1027</c:v>
                </c:pt>
                <c:pt idx="10">
                  <c:v>1239</c:v>
                </c:pt>
                <c:pt idx="11">
                  <c:v>1213</c:v>
                </c:pt>
                <c:pt idx="12">
                  <c:v>1441</c:v>
                </c:pt>
                <c:pt idx="13">
                  <c:v>1640</c:v>
                </c:pt>
                <c:pt idx="14">
                  <c:v>1403</c:v>
                </c:pt>
                <c:pt idx="15">
                  <c:v>1395</c:v>
                </c:pt>
                <c:pt idx="16">
                  <c:v>1208</c:v>
                </c:pt>
                <c:pt idx="17">
                  <c:v>1248</c:v>
                </c:pt>
                <c:pt idx="18">
                  <c:v>968</c:v>
                </c:pt>
              </c:numCache>
            </c:numRef>
          </c:val>
        </c:ser>
        <c:ser>
          <c:idx val="7"/>
          <c:order val="7"/>
          <c:tx>
            <c:strRef>
              <c:f>Sheet1!$B$11</c:f>
              <c:strCache>
                <c:ptCount val="1"/>
                <c:pt idx="0">
                  <c:v>Rail passenger 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Sheet1!$D$11:$V$11</c:f>
              <c:numCache>
                <c:formatCode>General</c:formatCode>
                <c:ptCount val="19"/>
                <c:pt idx="0">
                  <c:v>355</c:v>
                </c:pt>
                <c:pt idx="1">
                  <c:v>65</c:v>
                </c:pt>
                <c:pt idx="2">
                  <c:v>176</c:v>
                </c:pt>
                <c:pt idx="3">
                  <c:v>133</c:v>
                </c:pt>
                <c:pt idx="4">
                  <c:v>98</c:v>
                </c:pt>
                <c:pt idx="5">
                  <c:v>92</c:v>
                </c:pt>
                <c:pt idx="6">
                  <c:v>94</c:v>
                </c:pt>
                <c:pt idx="7">
                  <c:v>94</c:v>
                </c:pt>
                <c:pt idx="8">
                  <c:v>105</c:v>
                </c:pt>
                <c:pt idx="9">
                  <c:v>109</c:v>
                </c:pt>
                <c:pt idx="10">
                  <c:v>148</c:v>
                </c:pt>
                <c:pt idx="11">
                  <c:v>154</c:v>
                </c:pt>
                <c:pt idx="12">
                  <c:v>155</c:v>
                </c:pt>
                <c:pt idx="13">
                  <c:v>145</c:v>
                </c:pt>
                <c:pt idx="14">
                  <c:v>99</c:v>
                </c:pt>
                <c:pt idx="15">
                  <c:v>80</c:v>
                </c:pt>
                <c:pt idx="16">
                  <c:v>80</c:v>
                </c:pt>
                <c:pt idx="17">
                  <c:v>178</c:v>
                </c:pt>
                <c:pt idx="18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289696"/>
        <c:axId val="20329025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Sheet1!$B$6</c15:sqref>
                        </c15:formulaRef>
                      </c:ext>
                    </c:extLst>
                    <c:strCache>
                      <c:ptCount val="1"/>
                      <c:pt idx="0">
                        <c:v>Passenger cars and taxi transport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Sheet1!$D$6:$V$6</c15:sqref>
                        </c15:formulaRef>
                      </c:ext>
                    </c:extLst>
                    <c:numCache>
                      <c:formatCode>0.0%</c:formatCode>
                      <c:ptCount val="19"/>
                      <c:pt idx="0">
                        <c:v>0.57732603596559817</c:v>
                      </c:pt>
                      <c:pt idx="1">
                        <c:v>0.69518310287190399</c:v>
                      </c:pt>
                      <c:pt idx="2">
                        <c:v>0.73523546556220276</c:v>
                      </c:pt>
                      <c:pt idx="3">
                        <c:v>0.7370995739308821</c:v>
                      </c:pt>
                      <c:pt idx="4">
                        <c:v>0.7111212259141253</c:v>
                      </c:pt>
                      <c:pt idx="5">
                        <c:v>0.6835200471698113</c:v>
                      </c:pt>
                      <c:pt idx="6">
                        <c:v>0.69744271006310199</c:v>
                      </c:pt>
                      <c:pt idx="7">
                        <c:v>0.69451240824886407</c:v>
                      </c:pt>
                      <c:pt idx="8">
                        <c:v>0.70651568591052538</c:v>
                      </c:pt>
                      <c:pt idx="9">
                        <c:v>0.72018847408481335</c:v>
                      </c:pt>
                      <c:pt idx="10">
                        <c:v>0.70250000000000001</c:v>
                      </c:pt>
                      <c:pt idx="11">
                        <c:v>0.70627392244965881</c:v>
                      </c:pt>
                      <c:pt idx="12">
                        <c:v>0.70241487925603718</c:v>
                      </c:pt>
                      <c:pt idx="13">
                        <c:v>0.70677290836653384</c:v>
                      </c:pt>
                      <c:pt idx="14">
                        <c:v>0.71954992967651199</c:v>
                      </c:pt>
                      <c:pt idx="15">
                        <c:v>0.75075528700906347</c:v>
                      </c:pt>
                      <c:pt idx="16">
                        <c:v>0.75572669826224326</c:v>
                      </c:pt>
                      <c:pt idx="17">
                        <c:v>0.75429126632840338</c:v>
                      </c:pt>
                      <c:pt idx="18">
                        <c:v>0.77659000107979703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Sheet1!$B$8</c15:sqref>
                        </c15:formulaRef>
                      </c:ext>
                    </c:extLst>
                    <c:strCache>
                      <c:ptCount val="1"/>
                      <c:pt idx="0">
                        <c:v>Urban and suburban transport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Sheet1!$D$8:$V$8</c15:sqref>
                        </c15:formulaRef>
                      </c:ext>
                    </c:extLst>
                    <c:numCache>
                      <c:formatCode>0.0%</c:formatCode>
                      <c:ptCount val="19"/>
                      <c:pt idx="0">
                        <c:v>0.1893666927286943</c:v>
                      </c:pt>
                      <c:pt idx="1">
                        <c:v>0.15727093146938156</c:v>
                      </c:pt>
                      <c:pt idx="2">
                        <c:v>0.14603466789384875</c:v>
                      </c:pt>
                      <c:pt idx="3">
                        <c:v>0.13176581978854349</c:v>
                      </c:pt>
                      <c:pt idx="4">
                        <c:v>0.13078440297375207</c:v>
                      </c:pt>
                      <c:pt idx="5">
                        <c:v>0.11836674528301887</c:v>
                      </c:pt>
                      <c:pt idx="6">
                        <c:v>0.11823314513450681</c:v>
                      </c:pt>
                      <c:pt idx="7">
                        <c:v>0.11551904928346732</c:v>
                      </c:pt>
                      <c:pt idx="8">
                        <c:v>0.10488212363096343</c:v>
                      </c:pt>
                      <c:pt idx="9">
                        <c:v>9.369336716201522E-2</c:v>
                      </c:pt>
                      <c:pt idx="10">
                        <c:v>9.0999999999999998E-2</c:v>
                      </c:pt>
                      <c:pt idx="11">
                        <c:v>9.1862206689965059E-2</c:v>
                      </c:pt>
                      <c:pt idx="12">
                        <c:v>8.144592770361482E-2</c:v>
                      </c:pt>
                      <c:pt idx="13">
                        <c:v>7.5431606905710491E-2</c:v>
                      </c:pt>
                      <c:pt idx="14">
                        <c:v>8.3122362869198316E-2</c:v>
                      </c:pt>
                      <c:pt idx="15">
                        <c:v>7.3640483383685798E-2</c:v>
                      </c:pt>
                      <c:pt idx="16">
                        <c:v>0.125</c:v>
                      </c:pt>
                      <c:pt idx="17">
                        <c:v>0.1109791644175753</c:v>
                      </c:pt>
                      <c:pt idx="18">
                        <c:v>0.1188856494978944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</c15:sqref>
                        </c15:formulaRef>
                      </c:ext>
                    </c:extLst>
                    <c:strCache>
                      <c:ptCount val="1"/>
                      <c:pt idx="0">
                        <c:v>National and international transport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Sheet1!$D$10:$V$10</c15:sqref>
                        </c15:formulaRef>
                      </c:ext>
                    </c:extLst>
                    <c:numCache>
                      <c:formatCode>0.0%</c:formatCode>
                      <c:ptCount val="19"/>
                      <c:pt idx="0">
                        <c:v>0.23330727130570758</c:v>
                      </c:pt>
                      <c:pt idx="1">
                        <c:v>0.14754596565871447</c:v>
                      </c:pt>
                      <c:pt idx="2">
                        <c:v>0.11872986654394846</c:v>
                      </c:pt>
                      <c:pt idx="3">
                        <c:v>0.13113460628057441</c:v>
                      </c:pt>
                      <c:pt idx="4">
                        <c:v>0.1580943711121226</c:v>
                      </c:pt>
                      <c:pt idx="5">
                        <c:v>0.19811320754716982</c:v>
                      </c:pt>
                      <c:pt idx="6">
                        <c:v>0.18432414480239123</c:v>
                      </c:pt>
                      <c:pt idx="7">
                        <c:v>0.18996854246766864</c:v>
                      </c:pt>
                      <c:pt idx="8">
                        <c:v>0.18860219045851123</c:v>
                      </c:pt>
                      <c:pt idx="9">
                        <c:v>0.18611815875317145</c:v>
                      </c:pt>
                      <c:pt idx="10">
                        <c:v>0.20649999999999999</c:v>
                      </c:pt>
                      <c:pt idx="11">
                        <c:v>0.2018638708603761</c:v>
                      </c:pt>
                      <c:pt idx="12">
                        <c:v>0.21613919304034798</c:v>
                      </c:pt>
                      <c:pt idx="13">
                        <c:v>0.21779548472775564</c:v>
                      </c:pt>
                      <c:pt idx="14">
                        <c:v>0.19732770745428974</c:v>
                      </c:pt>
                      <c:pt idx="15">
                        <c:v>0.17560422960725075</c:v>
                      </c:pt>
                      <c:pt idx="16">
                        <c:v>0.11927330173775672</c:v>
                      </c:pt>
                      <c:pt idx="17">
                        <c:v>0.13472956925402138</c:v>
                      </c:pt>
                      <c:pt idx="18">
                        <c:v>0.10452434942230861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032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3290256"/>
        <c:crosses val="autoZero"/>
        <c:auto val="1"/>
        <c:lblAlgn val="ctr"/>
        <c:lblOffset val="100"/>
        <c:noMultiLvlLbl val="0"/>
      </c:catAx>
      <c:valAx>
        <c:axId val="2032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pkm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32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144551375522503E-2"/>
          <c:y val="0.87484590122374717"/>
          <c:w val="0.95611418943002491"/>
          <c:h val="0.105522204522601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Road transport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Sheet1!$D$15:$V$15</c:f>
              <c:numCache>
                <c:formatCode>0.0%</c:formatCode>
                <c:ptCount val="19"/>
                <c:pt idx="0">
                  <c:v>0.94740740740740736</c:v>
                </c:pt>
                <c:pt idx="1">
                  <c:v>0.99021968101113456</c:v>
                </c:pt>
                <c:pt idx="2">
                  <c:v>0.97371172516803584</c:v>
                </c:pt>
                <c:pt idx="3">
                  <c:v>0.97944358578052548</c:v>
                </c:pt>
                <c:pt idx="4">
                  <c:v>0.98534908058005677</c:v>
                </c:pt>
                <c:pt idx="5">
                  <c:v>0.98662012798138454</c:v>
                </c:pt>
                <c:pt idx="6">
                  <c:v>0.98463047743623289</c:v>
                </c:pt>
                <c:pt idx="7">
                  <c:v>0.98383768913342506</c:v>
                </c:pt>
                <c:pt idx="8">
                  <c:v>0.98088128186453027</c:v>
                </c:pt>
                <c:pt idx="9">
                  <c:v>0.98062910964990224</c:v>
                </c:pt>
                <c:pt idx="10">
                  <c:v>0.97592713077423554</c:v>
                </c:pt>
                <c:pt idx="11">
                  <c:v>0.97501216939802049</c:v>
                </c:pt>
                <c:pt idx="12">
                  <c:v>0.97727939020815013</c:v>
                </c:pt>
                <c:pt idx="13">
                  <c:v>0.98110749185667756</c:v>
                </c:pt>
                <c:pt idx="14">
                  <c:v>0.98626716604244691</c:v>
                </c:pt>
                <c:pt idx="15">
                  <c:v>0.9900299102691924</c:v>
                </c:pt>
                <c:pt idx="16">
                  <c:v>0.99216300940438873</c:v>
                </c:pt>
                <c:pt idx="17">
                  <c:v>0.98114606503548352</c:v>
                </c:pt>
                <c:pt idx="18">
                  <c:v>0.99111729452054798</c:v>
                </c:pt>
              </c:numCache>
            </c:numRef>
          </c:val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Rail passenger 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Sheet1!$D$16:$V$16</c:f>
              <c:numCache>
                <c:formatCode>0.0%</c:formatCode>
                <c:ptCount val="19"/>
                <c:pt idx="0">
                  <c:v>5.2592592592592594E-2</c:v>
                </c:pt>
                <c:pt idx="1">
                  <c:v>9.7803189888654822E-3</c:v>
                </c:pt>
                <c:pt idx="2">
                  <c:v>2.6288274831964151E-2</c:v>
                </c:pt>
                <c:pt idx="3">
                  <c:v>2.0556414219474496E-2</c:v>
                </c:pt>
                <c:pt idx="4">
                  <c:v>1.465091941994319E-2</c:v>
                </c:pt>
                <c:pt idx="5">
                  <c:v>1.3379872018615475E-2</c:v>
                </c:pt>
                <c:pt idx="6">
                  <c:v>1.5369522563767168E-2</c:v>
                </c:pt>
                <c:pt idx="7">
                  <c:v>1.6162310866574967E-2</c:v>
                </c:pt>
                <c:pt idx="8">
                  <c:v>1.9118718135469774E-2</c:v>
                </c:pt>
                <c:pt idx="9">
                  <c:v>1.9370890350097744E-2</c:v>
                </c:pt>
                <c:pt idx="10">
                  <c:v>2.4072869225764477E-2</c:v>
                </c:pt>
                <c:pt idx="11">
                  <c:v>2.4987830601979556E-2</c:v>
                </c:pt>
                <c:pt idx="12">
                  <c:v>2.2720609791849897E-2</c:v>
                </c:pt>
                <c:pt idx="13">
                  <c:v>1.8892508143322474E-2</c:v>
                </c:pt>
                <c:pt idx="14">
                  <c:v>1.3732833957553059E-2</c:v>
                </c:pt>
                <c:pt idx="15">
                  <c:v>9.9700897308075773E-3</c:v>
                </c:pt>
                <c:pt idx="16">
                  <c:v>7.8369905956112845E-3</c:v>
                </c:pt>
                <c:pt idx="17">
                  <c:v>1.8853934964516469E-2</c:v>
                </c:pt>
                <c:pt idx="18">
                  <c:v>8.8827054794520556E-3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2377984"/>
        <c:axId val="472378544"/>
        <c:extLst/>
      </c:barChart>
      <c:catAx>
        <c:axId val="4723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72378544"/>
        <c:crosses val="autoZero"/>
        <c:auto val="1"/>
        <c:lblAlgn val="ctr"/>
        <c:lblOffset val="100"/>
        <c:noMultiLvlLbl val="0"/>
      </c:catAx>
      <c:valAx>
        <c:axId val="47237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7237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GDP(index 2000=100)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Sheet1!$F$3:$V$3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Sheet1!$F$22:$V$22</c:f>
              <c:numCache>
                <c:formatCode>#,##0.00</c:formatCode>
                <c:ptCount val="17"/>
                <c:pt idx="0" formatCode="General">
                  <c:v>1</c:v>
                </c:pt>
                <c:pt idx="1">
                  <c:v>1.0117216117216117</c:v>
                </c:pt>
                <c:pt idx="2">
                  <c:v>1.0356532356532357</c:v>
                </c:pt>
                <c:pt idx="3">
                  <c:v>1.071062271062271</c:v>
                </c:pt>
                <c:pt idx="4">
                  <c:v>1.117948717948718</c:v>
                </c:pt>
                <c:pt idx="5">
                  <c:v>1.2288156288156289</c:v>
                </c:pt>
                <c:pt idx="6">
                  <c:v>1.3362637362637362</c:v>
                </c:pt>
                <c:pt idx="7">
                  <c:v>1.4884004884004884</c:v>
                </c:pt>
                <c:pt idx="8">
                  <c:v>1.6537240537240536</c:v>
                </c:pt>
                <c:pt idx="9">
                  <c:v>1.6525030525030524</c:v>
                </c:pt>
                <c:pt idx="10">
                  <c:v>1.7360195360195361</c:v>
                </c:pt>
                <c:pt idx="11">
                  <c:v>1.8422466422466421</c:v>
                </c:pt>
                <c:pt idx="12">
                  <c:v>1.8522588522588523</c:v>
                </c:pt>
                <c:pt idx="13">
                  <c:v>1.980952380952381</c:v>
                </c:pt>
                <c:pt idx="14">
                  <c:v>2.0830280830280832</c:v>
                </c:pt>
                <c:pt idx="15">
                  <c:v>2.2155015823995079</c:v>
                </c:pt>
                <c:pt idx="16">
                  <c:v>2.3743297670661905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Sheet1!$B$23</c:f>
              <c:strCache>
                <c:ptCount val="1"/>
                <c:pt idx="0">
                  <c:v>Total passenger transport demand (index 2000=100)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Sheet1!$F$3:$V$3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Sheet1!$F$23:$V$23</c:f>
              <c:numCache>
                <c:formatCode>#,##0.00</c:formatCode>
                <c:ptCount val="17"/>
                <c:pt idx="0" formatCode="General">
                  <c:v>1</c:v>
                </c:pt>
                <c:pt idx="1">
                  <c:v>0.9663928304705004</c:v>
                </c:pt>
                <c:pt idx="2">
                  <c:v>0.99910380881254668</c:v>
                </c:pt>
                <c:pt idx="3">
                  <c:v>1.0270351008215086</c:v>
                </c:pt>
                <c:pt idx="4">
                  <c:v>0.91351755041075433</c:v>
                </c:pt>
                <c:pt idx="5">
                  <c:v>0.86870799103808816</c:v>
                </c:pt>
                <c:pt idx="6">
                  <c:v>0.8203136669156087</c:v>
                </c:pt>
                <c:pt idx="7">
                  <c:v>0.84047796863330848</c:v>
                </c:pt>
                <c:pt idx="8">
                  <c:v>0.91829723674383867</c:v>
                </c:pt>
                <c:pt idx="9">
                  <c:v>0.92053771471247203</c:v>
                </c:pt>
                <c:pt idx="10">
                  <c:v>1.0189693801344286</c:v>
                </c:pt>
                <c:pt idx="11">
                  <c:v>1.1463778939507094</c:v>
                </c:pt>
                <c:pt idx="12">
                  <c:v>1.0767737117251681</c:v>
                </c:pt>
                <c:pt idx="13">
                  <c:v>1.198506348020911</c:v>
                </c:pt>
                <c:pt idx="14">
                  <c:v>1.5247199402539209</c:v>
                </c:pt>
                <c:pt idx="15">
                  <c:v>1.4101568334578043</c:v>
                </c:pt>
                <c:pt idx="16">
                  <c:v>1.3956684092606422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Sheet1!$B$24</c:f>
              <c:strCache>
                <c:ptCount val="1"/>
                <c:pt idx="0">
                  <c:v>pkm/GDP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Sheet1!$F$3:$V$3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Sheet1!$F$24:$V$24</c:f>
              <c:numCache>
                <c:formatCode>0.00</c:formatCode>
                <c:ptCount val="17"/>
                <c:pt idx="0">
                  <c:v>1</c:v>
                </c:pt>
                <c:pt idx="1">
                  <c:v>0.95519638927750405</c:v>
                </c:pt>
                <c:pt idx="2">
                  <c:v>0.96470881798806374</c:v>
                </c:pt>
                <c:pt idx="3">
                  <c:v>0.95889392108164107</c:v>
                </c:pt>
                <c:pt idx="4">
                  <c:v>0.81713725839494078</c:v>
                </c:pt>
                <c:pt idx="5">
                  <c:v>0.70694738141911184</c:v>
                </c:pt>
                <c:pt idx="6">
                  <c:v>0.61388605007664798</c:v>
                </c:pt>
                <c:pt idx="7">
                  <c:v>0.56468536202680852</c:v>
                </c:pt>
                <c:pt idx="8">
                  <c:v>0.55529048796013281</c:v>
                </c:pt>
                <c:pt idx="9">
                  <c:v>0.5570565895888242</c:v>
                </c:pt>
                <c:pt idx="10">
                  <c:v>0.58695732334371709</c:v>
                </c:pt>
                <c:pt idx="11">
                  <c:v>0.6222716696352274</c:v>
                </c:pt>
                <c:pt idx="12">
                  <c:v>0.58133003948774731</c:v>
                </c:pt>
                <c:pt idx="13">
                  <c:v>0.60501522376055605</c:v>
                </c:pt>
                <c:pt idx="14">
                  <c:v>0.73197282008672981</c:v>
                </c:pt>
                <c:pt idx="15">
                  <c:v>0.636495520770754</c:v>
                </c:pt>
                <c:pt idx="16">
                  <c:v>0.58781574009628057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382464"/>
        <c:axId val="472383024"/>
      </c:lineChart>
      <c:catAx>
        <c:axId val="4723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72383024"/>
        <c:crosses val="autoZero"/>
        <c:auto val="1"/>
        <c:lblAlgn val="ctr"/>
        <c:lblOffset val="100"/>
        <c:noMultiLvlLbl val="0"/>
      </c:catAx>
      <c:valAx>
        <c:axId val="47238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723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74303698797396E-2"/>
          <c:y val="4.6121593291404611E-2"/>
          <c:w val="0.89241038431812225"/>
          <c:h val="0.76069859192129285"/>
        </c:manualLayout>
      </c:layout>
      <c:lineChart>
        <c:grouping val="standard"/>
        <c:varyColors val="0"/>
        <c:ser>
          <c:idx val="0"/>
          <c:order val="0"/>
          <c:tx>
            <c:strRef>
              <c:f>Sheet1!$B$19</c:f>
              <c:strCache>
                <c:ptCount val="1"/>
                <c:pt idx="0">
                  <c:v>Total Passenger transport demand per capita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Sheet1!$F$3:$V$3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Sheet1!$F$19:$V$19</c:f>
              <c:numCache>
                <c:formatCode>0</c:formatCode>
                <c:ptCount val="17"/>
                <c:pt idx="0">
                  <c:v>3296.223940383396</c:v>
                </c:pt>
                <c:pt idx="1">
                  <c:v>3173.6672927342638</c:v>
                </c:pt>
                <c:pt idx="2">
                  <c:v>3305.406951978945</c:v>
                </c:pt>
                <c:pt idx="3">
                  <c:v>3387.3723331093479</c:v>
                </c:pt>
                <c:pt idx="4">
                  <c:v>3005.1159691744679</c:v>
                </c:pt>
                <c:pt idx="5">
                  <c:v>2853.0586495849425</c:v>
                </c:pt>
                <c:pt idx="6">
                  <c:v>2689.5977895541546</c:v>
                </c:pt>
                <c:pt idx="7">
                  <c:v>2751.3511055522335</c:v>
                </c:pt>
                <c:pt idx="8">
                  <c:v>3001.0460705480132</c:v>
                </c:pt>
                <c:pt idx="9">
                  <c:v>3002.3549219036963</c:v>
                </c:pt>
                <c:pt idx="10">
                  <c:v>3316.0224840129022</c:v>
                </c:pt>
                <c:pt idx="11">
                  <c:v>3726.1007654163473</c:v>
                </c:pt>
                <c:pt idx="12">
                  <c:v>3495.6218657475606</c:v>
                </c:pt>
                <c:pt idx="13">
                  <c:v>3884.267795673185</c:v>
                </c:pt>
                <c:pt idx="14">
                  <c:v>4933.3743159099386</c:v>
                </c:pt>
                <c:pt idx="15">
                  <c:v>4558.0554614107814</c:v>
                </c:pt>
                <c:pt idx="16">
                  <c:v>4505.9511926014447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385824"/>
        <c:axId val="472386384"/>
      </c:lineChart>
      <c:catAx>
        <c:axId val="47238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72386384"/>
        <c:crosses val="autoZero"/>
        <c:auto val="1"/>
        <c:lblAlgn val="ctr"/>
        <c:lblOffset val="100"/>
        <c:noMultiLvlLbl val="0"/>
      </c:catAx>
      <c:valAx>
        <c:axId val="47238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</a:t>
                </a:r>
              </a:p>
            </c:rich>
          </c:tx>
          <c:layout>
            <c:manualLayout>
              <c:xMode val="edge"/>
              <c:yMode val="edge"/>
              <c:x val="2.1013919984618473E-3"/>
              <c:y val="0.419594578979514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7238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</xdr:colOff>
      <xdr:row>0</xdr:row>
      <xdr:rowOff>138112</xdr:rowOff>
    </xdr:from>
    <xdr:to>
      <xdr:col>33</xdr:col>
      <xdr:colOff>85725</xdr:colOff>
      <xdr:row>10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590550</xdr:colOff>
      <xdr:row>12</xdr:row>
      <xdr:rowOff>333375</xdr:rowOff>
    </xdr:from>
    <xdr:to>
      <xdr:col>33</xdr:col>
      <xdr:colOff>57150</xdr:colOff>
      <xdr:row>24</xdr:row>
      <xdr:rowOff>14289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42861</xdr:colOff>
      <xdr:row>26</xdr:row>
      <xdr:rowOff>38100</xdr:rowOff>
    </xdr:from>
    <xdr:to>
      <xdr:col>32</xdr:col>
      <xdr:colOff>600074</xdr:colOff>
      <xdr:row>41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57150</xdr:colOff>
      <xdr:row>43</xdr:row>
      <xdr:rowOff>57150</xdr:rowOff>
    </xdr:from>
    <xdr:to>
      <xdr:col>33</xdr:col>
      <xdr:colOff>4763</xdr:colOff>
      <xdr:row>59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1" displayName="Tabulka1" ref="A4:A24" headerRowCount="0" totalsRowShown="0" headerRowDxfId="3" dataDxfId="2">
  <sortState ref="A4:A32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workbookViewId="0">
      <selection activeCell="W6" sqref="W6"/>
    </sheetView>
  </sheetViews>
  <sheetFormatPr defaultRowHeight="15" x14ac:dyDescent="0.25"/>
  <cols>
    <col min="1" max="1" width="5.7109375" style="1" customWidth="1"/>
    <col min="2" max="2" width="24.5703125" style="1" customWidth="1"/>
    <col min="3" max="3" width="11.7109375" style="1" customWidth="1"/>
    <col min="4" max="4" width="6.5703125" style="1" bestFit="1" customWidth="1"/>
    <col min="5" max="5" width="7.28515625" style="1" bestFit="1" customWidth="1"/>
    <col min="6" max="19" width="9.5703125" style="1" bestFit="1" customWidth="1"/>
    <col min="20" max="20" width="9.5703125" bestFit="1" customWidth="1"/>
    <col min="21" max="22" width="6.5703125" bestFit="1" customWidth="1"/>
    <col min="23" max="258" width="9.140625" style="1"/>
    <col min="259" max="259" width="5.7109375" style="1" customWidth="1"/>
    <col min="260" max="260" width="23.85546875" style="1" customWidth="1"/>
    <col min="261" max="261" width="11.7109375" style="1" customWidth="1"/>
    <col min="262" max="262" width="10.85546875" style="1" customWidth="1"/>
    <col min="263" max="263" width="10.5703125" style="1" customWidth="1"/>
    <col min="264" max="514" width="9.140625" style="1"/>
    <col min="515" max="515" width="5.7109375" style="1" customWidth="1"/>
    <col min="516" max="516" width="23.85546875" style="1" customWidth="1"/>
    <col min="517" max="517" width="11.7109375" style="1" customWidth="1"/>
    <col min="518" max="518" width="10.85546875" style="1" customWidth="1"/>
    <col min="519" max="519" width="10.5703125" style="1" customWidth="1"/>
    <col min="520" max="770" width="9.140625" style="1"/>
    <col min="771" max="771" width="5.7109375" style="1" customWidth="1"/>
    <col min="772" max="772" width="23.85546875" style="1" customWidth="1"/>
    <col min="773" max="773" width="11.7109375" style="1" customWidth="1"/>
    <col min="774" max="774" width="10.85546875" style="1" customWidth="1"/>
    <col min="775" max="775" width="10.5703125" style="1" customWidth="1"/>
    <col min="776" max="1026" width="9.140625" style="1"/>
    <col min="1027" max="1027" width="5.7109375" style="1" customWidth="1"/>
    <col min="1028" max="1028" width="23.85546875" style="1" customWidth="1"/>
    <col min="1029" max="1029" width="11.7109375" style="1" customWidth="1"/>
    <col min="1030" max="1030" width="10.85546875" style="1" customWidth="1"/>
    <col min="1031" max="1031" width="10.5703125" style="1" customWidth="1"/>
    <col min="1032" max="1282" width="9.140625" style="1"/>
    <col min="1283" max="1283" width="5.7109375" style="1" customWidth="1"/>
    <col min="1284" max="1284" width="23.85546875" style="1" customWidth="1"/>
    <col min="1285" max="1285" width="11.7109375" style="1" customWidth="1"/>
    <col min="1286" max="1286" width="10.85546875" style="1" customWidth="1"/>
    <col min="1287" max="1287" width="10.5703125" style="1" customWidth="1"/>
    <col min="1288" max="1538" width="9.140625" style="1"/>
    <col min="1539" max="1539" width="5.7109375" style="1" customWidth="1"/>
    <col min="1540" max="1540" width="23.85546875" style="1" customWidth="1"/>
    <col min="1541" max="1541" width="11.7109375" style="1" customWidth="1"/>
    <col min="1542" max="1542" width="10.85546875" style="1" customWidth="1"/>
    <col min="1543" max="1543" width="10.5703125" style="1" customWidth="1"/>
    <col min="1544" max="1794" width="9.140625" style="1"/>
    <col min="1795" max="1795" width="5.7109375" style="1" customWidth="1"/>
    <col min="1796" max="1796" width="23.85546875" style="1" customWidth="1"/>
    <col min="1797" max="1797" width="11.7109375" style="1" customWidth="1"/>
    <col min="1798" max="1798" width="10.85546875" style="1" customWidth="1"/>
    <col min="1799" max="1799" width="10.5703125" style="1" customWidth="1"/>
    <col min="1800" max="2050" width="9.140625" style="1"/>
    <col min="2051" max="2051" width="5.7109375" style="1" customWidth="1"/>
    <col min="2052" max="2052" width="23.85546875" style="1" customWidth="1"/>
    <col min="2053" max="2053" width="11.7109375" style="1" customWidth="1"/>
    <col min="2054" max="2054" width="10.85546875" style="1" customWidth="1"/>
    <col min="2055" max="2055" width="10.5703125" style="1" customWidth="1"/>
    <col min="2056" max="2306" width="9.140625" style="1"/>
    <col min="2307" max="2307" width="5.7109375" style="1" customWidth="1"/>
    <col min="2308" max="2308" width="23.85546875" style="1" customWidth="1"/>
    <col min="2309" max="2309" width="11.7109375" style="1" customWidth="1"/>
    <col min="2310" max="2310" width="10.85546875" style="1" customWidth="1"/>
    <col min="2311" max="2311" width="10.5703125" style="1" customWidth="1"/>
    <col min="2312" max="2562" width="9.140625" style="1"/>
    <col min="2563" max="2563" width="5.7109375" style="1" customWidth="1"/>
    <col min="2564" max="2564" width="23.85546875" style="1" customWidth="1"/>
    <col min="2565" max="2565" width="11.7109375" style="1" customWidth="1"/>
    <col min="2566" max="2566" width="10.85546875" style="1" customWidth="1"/>
    <col min="2567" max="2567" width="10.5703125" style="1" customWidth="1"/>
    <col min="2568" max="2818" width="9.140625" style="1"/>
    <col min="2819" max="2819" width="5.7109375" style="1" customWidth="1"/>
    <col min="2820" max="2820" width="23.85546875" style="1" customWidth="1"/>
    <col min="2821" max="2821" width="11.7109375" style="1" customWidth="1"/>
    <col min="2822" max="2822" width="10.85546875" style="1" customWidth="1"/>
    <col min="2823" max="2823" width="10.5703125" style="1" customWidth="1"/>
    <col min="2824" max="3074" width="9.140625" style="1"/>
    <col min="3075" max="3075" width="5.7109375" style="1" customWidth="1"/>
    <col min="3076" max="3076" width="23.85546875" style="1" customWidth="1"/>
    <col min="3077" max="3077" width="11.7109375" style="1" customWidth="1"/>
    <col min="3078" max="3078" width="10.85546875" style="1" customWidth="1"/>
    <col min="3079" max="3079" width="10.5703125" style="1" customWidth="1"/>
    <col min="3080" max="3330" width="9.140625" style="1"/>
    <col min="3331" max="3331" width="5.7109375" style="1" customWidth="1"/>
    <col min="3332" max="3332" width="23.85546875" style="1" customWidth="1"/>
    <col min="3333" max="3333" width="11.7109375" style="1" customWidth="1"/>
    <col min="3334" max="3334" width="10.85546875" style="1" customWidth="1"/>
    <col min="3335" max="3335" width="10.5703125" style="1" customWidth="1"/>
    <col min="3336" max="3586" width="9.140625" style="1"/>
    <col min="3587" max="3587" width="5.7109375" style="1" customWidth="1"/>
    <col min="3588" max="3588" width="23.85546875" style="1" customWidth="1"/>
    <col min="3589" max="3589" width="11.7109375" style="1" customWidth="1"/>
    <col min="3590" max="3590" width="10.85546875" style="1" customWidth="1"/>
    <col min="3591" max="3591" width="10.5703125" style="1" customWidth="1"/>
    <col min="3592" max="3842" width="9.140625" style="1"/>
    <col min="3843" max="3843" width="5.7109375" style="1" customWidth="1"/>
    <col min="3844" max="3844" width="23.85546875" style="1" customWidth="1"/>
    <col min="3845" max="3845" width="11.7109375" style="1" customWidth="1"/>
    <col min="3846" max="3846" width="10.85546875" style="1" customWidth="1"/>
    <col min="3847" max="3847" width="10.5703125" style="1" customWidth="1"/>
    <col min="3848" max="4098" width="9.140625" style="1"/>
    <col min="4099" max="4099" width="5.7109375" style="1" customWidth="1"/>
    <col min="4100" max="4100" width="23.85546875" style="1" customWidth="1"/>
    <col min="4101" max="4101" width="11.7109375" style="1" customWidth="1"/>
    <col min="4102" max="4102" width="10.85546875" style="1" customWidth="1"/>
    <col min="4103" max="4103" width="10.5703125" style="1" customWidth="1"/>
    <col min="4104" max="4354" width="9.140625" style="1"/>
    <col min="4355" max="4355" width="5.7109375" style="1" customWidth="1"/>
    <col min="4356" max="4356" width="23.85546875" style="1" customWidth="1"/>
    <col min="4357" max="4357" width="11.7109375" style="1" customWidth="1"/>
    <col min="4358" max="4358" width="10.85546875" style="1" customWidth="1"/>
    <col min="4359" max="4359" width="10.5703125" style="1" customWidth="1"/>
    <col min="4360" max="4610" width="9.140625" style="1"/>
    <col min="4611" max="4611" width="5.7109375" style="1" customWidth="1"/>
    <col min="4612" max="4612" width="23.85546875" style="1" customWidth="1"/>
    <col min="4613" max="4613" width="11.7109375" style="1" customWidth="1"/>
    <col min="4614" max="4614" width="10.85546875" style="1" customWidth="1"/>
    <col min="4615" max="4615" width="10.5703125" style="1" customWidth="1"/>
    <col min="4616" max="4866" width="9.140625" style="1"/>
    <col min="4867" max="4867" width="5.7109375" style="1" customWidth="1"/>
    <col min="4868" max="4868" width="23.85546875" style="1" customWidth="1"/>
    <col min="4869" max="4869" width="11.7109375" style="1" customWidth="1"/>
    <col min="4870" max="4870" width="10.85546875" style="1" customWidth="1"/>
    <col min="4871" max="4871" width="10.5703125" style="1" customWidth="1"/>
    <col min="4872" max="5122" width="9.140625" style="1"/>
    <col min="5123" max="5123" width="5.7109375" style="1" customWidth="1"/>
    <col min="5124" max="5124" width="23.85546875" style="1" customWidth="1"/>
    <col min="5125" max="5125" width="11.7109375" style="1" customWidth="1"/>
    <col min="5126" max="5126" width="10.85546875" style="1" customWidth="1"/>
    <col min="5127" max="5127" width="10.5703125" style="1" customWidth="1"/>
    <col min="5128" max="5378" width="9.140625" style="1"/>
    <col min="5379" max="5379" width="5.7109375" style="1" customWidth="1"/>
    <col min="5380" max="5380" width="23.85546875" style="1" customWidth="1"/>
    <col min="5381" max="5381" width="11.7109375" style="1" customWidth="1"/>
    <col min="5382" max="5382" width="10.85546875" style="1" customWidth="1"/>
    <col min="5383" max="5383" width="10.5703125" style="1" customWidth="1"/>
    <col min="5384" max="5634" width="9.140625" style="1"/>
    <col min="5635" max="5635" width="5.7109375" style="1" customWidth="1"/>
    <col min="5636" max="5636" width="23.85546875" style="1" customWidth="1"/>
    <col min="5637" max="5637" width="11.7109375" style="1" customWidth="1"/>
    <col min="5638" max="5638" width="10.85546875" style="1" customWidth="1"/>
    <col min="5639" max="5639" width="10.5703125" style="1" customWidth="1"/>
    <col min="5640" max="5890" width="9.140625" style="1"/>
    <col min="5891" max="5891" width="5.7109375" style="1" customWidth="1"/>
    <col min="5892" max="5892" width="23.85546875" style="1" customWidth="1"/>
    <col min="5893" max="5893" width="11.7109375" style="1" customWidth="1"/>
    <col min="5894" max="5894" width="10.85546875" style="1" customWidth="1"/>
    <col min="5895" max="5895" width="10.5703125" style="1" customWidth="1"/>
    <col min="5896" max="6146" width="9.140625" style="1"/>
    <col min="6147" max="6147" width="5.7109375" style="1" customWidth="1"/>
    <col min="6148" max="6148" width="23.85546875" style="1" customWidth="1"/>
    <col min="6149" max="6149" width="11.7109375" style="1" customWidth="1"/>
    <col min="6150" max="6150" width="10.85546875" style="1" customWidth="1"/>
    <col min="6151" max="6151" width="10.5703125" style="1" customWidth="1"/>
    <col min="6152" max="6402" width="9.140625" style="1"/>
    <col min="6403" max="6403" width="5.7109375" style="1" customWidth="1"/>
    <col min="6404" max="6404" width="23.85546875" style="1" customWidth="1"/>
    <col min="6405" max="6405" width="11.7109375" style="1" customWidth="1"/>
    <col min="6406" max="6406" width="10.85546875" style="1" customWidth="1"/>
    <col min="6407" max="6407" width="10.5703125" style="1" customWidth="1"/>
    <col min="6408" max="6658" width="9.140625" style="1"/>
    <col min="6659" max="6659" width="5.7109375" style="1" customWidth="1"/>
    <col min="6660" max="6660" width="23.85546875" style="1" customWidth="1"/>
    <col min="6661" max="6661" width="11.7109375" style="1" customWidth="1"/>
    <col min="6662" max="6662" width="10.85546875" style="1" customWidth="1"/>
    <col min="6663" max="6663" width="10.5703125" style="1" customWidth="1"/>
    <col min="6664" max="6914" width="9.140625" style="1"/>
    <col min="6915" max="6915" width="5.7109375" style="1" customWidth="1"/>
    <col min="6916" max="6916" width="23.85546875" style="1" customWidth="1"/>
    <col min="6917" max="6917" width="11.7109375" style="1" customWidth="1"/>
    <col min="6918" max="6918" width="10.85546875" style="1" customWidth="1"/>
    <col min="6919" max="6919" width="10.5703125" style="1" customWidth="1"/>
    <col min="6920" max="7170" width="9.140625" style="1"/>
    <col min="7171" max="7171" width="5.7109375" style="1" customWidth="1"/>
    <col min="7172" max="7172" width="23.85546875" style="1" customWidth="1"/>
    <col min="7173" max="7173" width="11.7109375" style="1" customWidth="1"/>
    <col min="7174" max="7174" width="10.85546875" style="1" customWidth="1"/>
    <col min="7175" max="7175" width="10.5703125" style="1" customWidth="1"/>
    <col min="7176" max="7426" width="9.140625" style="1"/>
    <col min="7427" max="7427" width="5.7109375" style="1" customWidth="1"/>
    <col min="7428" max="7428" width="23.85546875" style="1" customWidth="1"/>
    <col min="7429" max="7429" width="11.7109375" style="1" customWidth="1"/>
    <col min="7430" max="7430" width="10.85546875" style="1" customWidth="1"/>
    <col min="7431" max="7431" width="10.5703125" style="1" customWidth="1"/>
    <col min="7432" max="7682" width="9.140625" style="1"/>
    <col min="7683" max="7683" width="5.7109375" style="1" customWidth="1"/>
    <col min="7684" max="7684" width="23.85546875" style="1" customWidth="1"/>
    <col min="7685" max="7685" width="11.7109375" style="1" customWidth="1"/>
    <col min="7686" max="7686" width="10.85546875" style="1" customWidth="1"/>
    <col min="7687" max="7687" width="10.5703125" style="1" customWidth="1"/>
    <col min="7688" max="7938" width="9.140625" style="1"/>
    <col min="7939" max="7939" width="5.7109375" style="1" customWidth="1"/>
    <col min="7940" max="7940" width="23.85546875" style="1" customWidth="1"/>
    <col min="7941" max="7941" width="11.7109375" style="1" customWidth="1"/>
    <col min="7942" max="7942" width="10.85546875" style="1" customWidth="1"/>
    <col min="7943" max="7943" width="10.5703125" style="1" customWidth="1"/>
    <col min="7944" max="8194" width="9.140625" style="1"/>
    <col min="8195" max="8195" width="5.7109375" style="1" customWidth="1"/>
    <col min="8196" max="8196" width="23.85546875" style="1" customWidth="1"/>
    <col min="8197" max="8197" width="11.7109375" style="1" customWidth="1"/>
    <col min="8198" max="8198" width="10.85546875" style="1" customWidth="1"/>
    <col min="8199" max="8199" width="10.5703125" style="1" customWidth="1"/>
    <col min="8200" max="8450" width="9.140625" style="1"/>
    <col min="8451" max="8451" width="5.7109375" style="1" customWidth="1"/>
    <col min="8452" max="8452" width="23.85546875" style="1" customWidth="1"/>
    <col min="8453" max="8453" width="11.7109375" style="1" customWidth="1"/>
    <col min="8454" max="8454" width="10.85546875" style="1" customWidth="1"/>
    <col min="8455" max="8455" width="10.5703125" style="1" customWidth="1"/>
    <col min="8456" max="8706" width="9.140625" style="1"/>
    <col min="8707" max="8707" width="5.7109375" style="1" customWidth="1"/>
    <col min="8708" max="8708" width="23.85546875" style="1" customWidth="1"/>
    <col min="8709" max="8709" width="11.7109375" style="1" customWidth="1"/>
    <col min="8710" max="8710" width="10.85546875" style="1" customWidth="1"/>
    <col min="8711" max="8711" width="10.5703125" style="1" customWidth="1"/>
    <col min="8712" max="8962" width="9.140625" style="1"/>
    <col min="8963" max="8963" width="5.7109375" style="1" customWidth="1"/>
    <col min="8964" max="8964" width="23.85546875" style="1" customWidth="1"/>
    <col min="8965" max="8965" width="11.7109375" style="1" customWidth="1"/>
    <col min="8966" max="8966" width="10.85546875" style="1" customWidth="1"/>
    <col min="8967" max="8967" width="10.5703125" style="1" customWidth="1"/>
    <col min="8968" max="9218" width="9.140625" style="1"/>
    <col min="9219" max="9219" width="5.7109375" style="1" customWidth="1"/>
    <col min="9220" max="9220" width="23.85546875" style="1" customWidth="1"/>
    <col min="9221" max="9221" width="11.7109375" style="1" customWidth="1"/>
    <col min="9222" max="9222" width="10.85546875" style="1" customWidth="1"/>
    <col min="9223" max="9223" width="10.5703125" style="1" customWidth="1"/>
    <col min="9224" max="9474" width="9.140625" style="1"/>
    <col min="9475" max="9475" width="5.7109375" style="1" customWidth="1"/>
    <col min="9476" max="9476" width="23.85546875" style="1" customWidth="1"/>
    <col min="9477" max="9477" width="11.7109375" style="1" customWidth="1"/>
    <col min="9478" max="9478" width="10.85546875" style="1" customWidth="1"/>
    <col min="9479" max="9479" width="10.5703125" style="1" customWidth="1"/>
    <col min="9480" max="9730" width="9.140625" style="1"/>
    <col min="9731" max="9731" width="5.7109375" style="1" customWidth="1"/>
    <col min="9732" max="9732" width="23.85546875" style="1" customWidth="1"/>
    <col min="9733" max="9733" width="11.7109375" style="1" customWidth="1"/>
    <col min="9734" max="9734" width="10.85546875" style="1" customWidth="1"/>
    <col min="9735" max="9735" width="10.5703125" style="1" customWidth="1"/>
    <col min="9736" max="9986" width="9.140625" style="1"/>
    <col min="9987" max="9987" width="5.7109375" style="1" customWidth="1"/>
    <col min="9988" max="9988" width="23.85546875" style="1" customWidth="1"/>
    <col min="9989" max="9989" width="11.7109375" style="1" customWidth="1"/>
    <col min="9990" max="9990" width="10.85546875" style="1" customWidth="1"/>
    <col min="9991" max="9991" width="10.5703125" style="1" customWidth="1"/>
    <col min="9992" max="10242" width="9.140625" style="1"/>
    <col min="10243" max="10243" width="5.7109375" style="1" customWidth="1"/>
    <col min="10244" max="10244" width="23.85546875" style="1" customWidth="1"/>
    <col min="10245" max="10245" width="11.7109375" style="1" customWidth="1"/>
    <col min="10246" max="10246" width="10.85546875" style="1" customWidth="1"/>
    <col min="10247" max="10247" width="10.5703125" style="1" customWidth="1"/>
    <col min="10248" max="10498" width="9.140625" style="1"/>
    <col min="10499" max="10499" width="5.7109375" style="1" customWidth="1"/>
    <col min="10500" max="10500" width="23.85546875" style="1" customWidth="1"/>
    <col min="10501" max="10501" width="11.7109375" style="1" customWidth="1"/>
    <col min="10502" max="10502" width="10.85546875" style="1" customWidth="1"/>
    <col min="10503" max="10503" width="10.5703125" style="1" customWidth="1"/>
    <col min="10504" max="10754" width="9.140625" style="1"/>
    <col min="10755" max="10755" width="5.7109375" style="1" customWidth="1"/>
    <col min="10756" max="10756" width="23.85546875" style="1" customWidth="1"/>
    <col min="10757" max="10757" width="11.7109375" style="1" customWidth="1"/>
    <col min="10758" max="10758" width="10.85546875" style="1" customWidth="1"/>
    <col min="10759" max="10759" width="10.5703125" style="1" customWidth="1"/>
    <col min="10760" max="11010" width="9.140625" style="1"/>
    <col min="11011" max="11011" width="5.7109375" style="1" customWidth="1"/>
    <col min="11012" max="11012" width="23.85546875" style="1" customWidth="1"/>
    <col min="11013" max="11013" width="11.7109375" style="1" customWidth="1"/>
    <col min="11014" max="11014" width="10.85546875" style="1" customWidth="1"/>
    <col min="11015" max="11015" width="10.5703125" style="1" customWidth="1"/>
    <col min="11016" max="11266" width="9.140625" style="1"/>
    <col min="11267" max="11267" width="5.7109375" style="1" customWidth="1"/>
    <col min="11268" max="11268" width="23.85546875" style="1" customWidth="1"/>
    <col min="11269" max="11269" width="11.7109375" style="1" customWidth="1"/>
    <col min="11270" max="11270" width="10.85546875" style="1" customWidth="1"/>
    <col min="11271" max="11271" width="10.5703125" style="1" customWidth="1"/>
    <col min="11272" max="11522" width="9.140625" style="1"/>
    <col min="11523" max="11523" width="5.7109375" style="1" customWidth="1"/>
    <col min="11524" max="11524" width="23.85546875" style="1" customWidth="1"/>
    <col min="11525" max="11525" width="11.7109375" style="1" customWidth="1"/>
    <col min="11526" max="11526" width="10.85546875" style="1" customWidth="1"/>
    <col min="11527" max="11527" width="10.5703125" style="1" customWidth="1"/>
    <col min="11528" max="11778" width="9.140625" style="1"/>
    <col min="11779" max="11779" width="5.7109375" style="1" customWidth="1"/>
    <col min="11780" max="11780" width="23.85546875" style="1" customWidth="1"/>
    <col min="11781" max="11781" width="11.7109375" style="1" customWidth="1"/>
    <col min="11782" max="11782" width="10.85546875" style="1" customWidth="1"/>
    <col min="11783" max="11783" width="10.5703125" style="1" customWidth="1"/>
    <col min="11784" max="12034" width="9.140625" style="1"/>
    <col min="12035" max="12035" width="5.7109375" style="1" customWidth="1"/>
    <col min="12036" max="12036" width="23.85546875" style="1" customWidth="1"/>
    <col min="12037" max="12037" width="11.7109375" style="1" customWidth="1"/>
    <col min="12038" max="12038" width="10.85546875" style="1" customWidth="1"/>
    <col min="12039" max="12039" width="10.5703125" style="1" customWidth="1"/>
    <col min="12040" max="12290" width="9.140625" style="1"/>
    <col min="12291" max="12291" width="5.7109375" style="1" customWidth="1"/>
    <col min="12292" max="12292" width="23.85546875" style="1" customWidth="1"/>
    <col min="12293" max="12293" width="11.7109375" style="1" customWidth="1"/>
    <col min="12294" max="12294" width="10.85546875" style="1" customWidth="1"/>
    <col min="12295" max="12295" width="10.5703125" style="1" customWidth="1"/>
    <col min="12296" max="12546" width="9.140625" style="1"/>
    <col min="12547" max="12547" width="5.7109375" style="1" customWidth="1"/>
    <col min="12548" max="12548" width="23.85546875" style="1" customWidth="1"/>
    <col min="12549" max="12549" width="11.7109375" style="1" customWidth="1"/>
    <col min="12550" max="12550" width="10.85546875" style="1" customWidth="1"/>
    <col min="12551" max="12551" width="10.5703125" style="1" customWidth="1"/>
    <col min="12552" max="12802" width="9.140625" style="1"/>
    <col min="12803" max="12803" width="5.7109375" style="1" customWidth="1"/>
    <col min="12804" max="12804" width="23.85546875" style="1" customWidth="1"/>
    <col min="12805" max="12805" width="11.7109375" style="1" customWidth="1"/>
    <col min="12806" max="12806" width="10.85546875" style="1" customWidth="1"/>
    <col min="12807" max="12807" width="10.5703125" style="1" customWidth="1"/>
    <col min="12808" max="13058" width="9.140625" style="1"/>
    <col min="13059" max="13059" width="5.7109375" style="1" customWidth="1"/>
    <col min="13060" max="13060" width="23.85546875" style="1" customWidth="1"/>
    <col min="13061" max="13061" width="11.7109375" style="1" customWidth="1"/>
    <col min="13062" max="13062" width="10.85546875" style="1" customWidth="1"/>
    <col min="13063" max="13063" width="10.5703125" style="1" customWidth="1"/>
    <col min="13064" max="13314" width="9.140625" style="1"/>
    <col min="13315" max="13315" width="5.7109375" style="1" customWidth="1"/>
    <col min="13316" max="13316" width="23.85546875" style="1" customWidth="1"/>
    <col min="13317" max="13317" width="11.7109375" style="1" customWidth="1"/>
    <col min="13318" max="13318" width="10.85546875" style="1" customWidth="1"/>
    <col min="13319" max="13319" width="10.5703125" style="1" customWidth="1"/>
    <col min="13320" max="13570" width="9.140625" style="1"/>
    <col min="13571" max="13571" width="5.7109375" style="1" customWidth="1"/>
    <col min="13572" max="13572" width="23.85546875" style="1" customWidth="1"/>
    <col min="13573" max="13573" width="11.7109375" style="1" customWidth="1"/>
    <col min="13574" max="13574" width="10.85546875" style="1" customWidth="1"/>
    <col min="13575" max="13575" width="10.5703125" style="1" customWidth="1"/>
    <col min="13576" max="13826" width="9.140625" style="1"/>
    <col min="13827" max="13827" width="5.7109375" style="1" customWidth="1"/>
    <col min="13828" max="13828" width="23.85546875" style="1" customWidth="1"/>
    <col min="13829" max="13829" width="11.7109375" style="1" customWidth="1"/>
    <col min="13830" max="13830" width="10.85546875" style="1" customWidth="1"/>
    <col min="13831" max="13831" width="10.5703125" style="1" customWidth="1"/>
    <col min="13832" max="14082" width="9.140625" style="1"/>
    <col min="14083" max="14083" width="5.7109375" style="1" customWidth="1"/>
    <col min="14084" max="14084" width="23.85546875" style="1" customWidth="1"/>
    <col min="14085" max="14085" width="11.7109375" style="1" customWidth="1"/>
    <col min="14086" max="14086" width="10.85546875" style="1" customWidth="1"/>
    <col min="14087" max="14087" width="10.5703125" style="1" customWidth="1"/>
    <col min="14088" max="14338" width="9.140625" style="1"/>
    <col min="14339" max="14339" width="5.7109375" style="1" customWidth="1"/>
    <col min="14340" max="14340" width="23.85546875" style="1" customWidth="1"/>
    <col min="14341" max="14341" width="11.7109375" style="1" customWidth="1"/>
    <col min="14342" max="14342" width="10.85546875" style="1" customWidth="1"/>
    <col min="14343" max="14343" width="10.5703125" style="1" customWidth="1"/>
    <col min="14344" max="14594" width="9.140625" style="1"/>
    <col min="14595" max="14595" width="5.7109375" style="1" customWidth="1"/>
    <col min="14596" max="14596" width="23.85546875" style="1" customWidth="1"/>
    <col min="14597" max="14597" width="11.7109375" style="1" customWidth="1"/>
    <col min="14598" max="14598" width="10.85546875" style="1" customWidth="1"/>
    <col min="14599" max="14599" width="10.5703125" style="1" customWidth="1"/>
    <col min="14600" max="14850" width="9.140625" style="1"/>
    <col min="14851" max="14851" width="5.7109375" style="1" customWidth="1"/>
    <col min="14852" max="14852" width="23.85546875" style="1" customWidth="1"/>
    <col min="14853" max="14853" width="11.7109375" style="1" customWidth="1"/>
    <col min="14854" max="14854" width="10.85546875" style="1" customWidth="1"/>
    <col min="14855" max="14855" width="10.5703125" style="1" customWidth="1"/>
    <col min="14856" max="15106" width="9.140625" style="1"/>
    <col min="15107" max="15107" width="5.7109375" style="1" customWidth="1"/>
    <col min="15108" max="15108" width="23.85546875" style="1" customWidth="1"/>
    <col min="15109" max="15109" width="11.7109375" style="1" customWidth="1"/>
    <col min="15110" max="15110" width="10.85546875" style="1" customWidth="1"/>
    <col min="15111" max="15111" width="10.5703125" style="1" customWidth="1"/>
    <col min="15112" max="15362" width="9.140625" style="1"/>
    <col min="15363" max="15363" width="5.7109375" style="1" customWidth="1"/>
    <col min="15364" max="15364" width="23.85546875" style="1" customWidth="1"/>
    <col min="15365" max="15365" width="11.7109375" style="1" customWidth="1"/>
    <col min="15366" max="15366" width="10.85546875" style="1" customWidth="1"/>
    <col min="15367" max="15367" width="10.5703125" style="1" customWidth="1"/>
    <col min="15368" max="15618" width="9.140625" style="1"/>
    <col min="15619" max="15619" width="5.7109375" style="1" customWidth="1"/>
    <col min="15620" max="15620" width="23.85546875" style="1" customWidth="1"/>
    <col min="15621" max="15621" width="11.7109375" style="1" customWidth="1"/>
    <col min="15622" max="15622" width="10.85546875" style="1" customWidth="1"/>
    <col min="15623" max="15623" width="10.5703125" style="1" customWidth="1"/>
    <col min="15624" max="15874" width="9.140625" style="1"/>
    <col min="15875" max="15875" width="5.7109375" style="1" customWidth="1"/>
    <col min="15876" max="15876" width="23.85546875" style="1" customWidth="1"/>
    <col min="15877" max="15877" width="11.7109375" style="1" customWidth="1"/>
    <col min="15878" max="15878" width="10.85546875" style="1" customWidth="1"/>
    <col min="15879" max="15879" width="10.5703125" style="1" customWidth="1"/>
    <col min="15880" max="16130" width="9.140625" style="1"/>
    <col min="16131" max="16131" width="5.7109375" style="1" customWidth="1"/>
    <col min="16132" max="16132" width="23.85546875" style="1" customWidth="1"/>
    <col min="16133" max="16133" width="11.7109375" style="1" customWidth="1"/>
    <col min="16134" max="16134" width="10.85546875" style="1" customWidth="1"/>
    <col min="16135" max="16135" width="10.5703125" style="1" customWidth="1"/>
    <col min="16136" max="16384" width="9.140625" style="1"/>
  </cols>
  <sheetData>
    <row r="1" spans="1:22" ht="18.7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2" x14ac:dyDescent="0.25">
      <c r="B2" s="2"/>
    </row>
    <row r="3" spans="1:22" s="3" customFormat="1" ht="15.75" x14ac:dyDescent="0.25">
      <c r="A3" s="23"/>
      <c r="B3" s="9"/>
      <c r="C3" s="9" t="s">
        <v>1</v>
      </c>
      <c r="D3" s="9">
        <v>1990</v>
      </c>
      <c r="E3" s="9">
        <v>1995</v>
      </c>
      <c r="F3" s="9">
        <v>2000</v>
      </c>
      <c r="G3" s="9">
        <v>2001</v>
      </c>
      <c r="H3" s="9">
        <v>2002</v>
      </c>
      <c r="I3" s="9">
        <v>2003</v>
      </c>
      <c r="J3" s="9">
        <v>2004</v>
      </c>
      <c r="K3" s="9">
        <v>2005</v>
      </c>
      <c r="L3" s="9">
        <v>2006</v>
      </c>
      <c r="M3" s="9">
        <v>2007</v>
      </c>
      <c r="N3" s="9">
        <v>2008</v>
      </c>
      <c r="O3" s="9">
        <v>2009</v>
      </c>
      <c r="P3" s="9">
        <v>2010</v>
      </c>
      <c r="Q3" s="9">
        <v>2011</v>
      </c>
      <c r="R3" s="9">
        <v>2012</v>
      </c>
      <c r="S3" s="9">
        <v>2013</v>
      </c>
      <c r="T3" s="9">
        <v>2014</v>
      </c>
      <c r="U3" s="9">
        <v>2015</v>
      </c>
      <c r="V3" s="9">
        <v>2016</v>
      </c>
    </row>
    <row r="4" spans="1:22" s="3" customFormat="1" ht="15.75" x14ac:dyDescent="0.25">
      <c r="A4" s="11">
        <v>1</v>
      </c>
      <c r="B4" s="24" t="s">
        <v>2</v>
      </c>
      <c r="C4" s="9" t="s">
        <v>3</v>
      </c>
      <c r="D4" s="9">
        <v>6395</v>
      </c>
      <c r="E4" s="9">
        <v>6581</v>
      </c>
      <c r="F4" s="9">
        <v>6519</v>
      </c>
      <c r="G4" s="9">
        <v>6337</v>
      </c>
      <c r="H4" s="9">
        <v>6591</v>
      </c>
      <c r="I4" s="9">
        <v>6784</v>
      </c>
      <c r="J4" s="9">
        <v>6022</v>
      </c>
      <c r="K4" s="9">
        <v>5722</v>
      </c>
      <c r="L4" s="9">
        <v>5387</v>
      </c>
      <c r="M4" s="11">
        <v>5518</v>
      </c>
      <c r="N4" s="11">
        <v>6000</v>
      </c>
      <c r="O4" s="11">
        <v>6009</v>
      </c>
      <c r="P4" s="11">
        <v>6667</v>
      </c>
      <c r="Q4" s="11">
        <v>7530</v>
      </c>
      <c r="R4" s="11">
        <v>7110</v>
      </c>
      <c r="S4" s="11">
        <v>7944</v>
      </c>
      <c r="T4" s="11">
        <v>10128</v>
      </c>
      <c r="U4" s="10">
        <f t="shared" ref="U4:V4" si="0">U5+U7+U9</f>
        <v>9263</v>
      </c>
      <c r="V4" s="10">
        <f t="shared" si="0"/>
        <v>9261</v>
      </c>
    </row>
    <row r="5" spans="1:22" s="3" customFormat="1" ht="31.5" x14ac:dyDescent="0.25">
      <c r="A5" s="11">
        <v>2</v>
      </c>
      <c r="B5" s="24" t="s">
        <v>25</v>
      </c>
      <c r="C5" s="9" t="s">
        <v>3</v>
      </c>
      <c r="D5" s="11">
        <v>3692</v>
      </c>
      <c r="E5" s="11">
        <v>4575</v>
      </c>
      <c r="F5" s="11">
        <v>4793</v>
      </c>
      <c r="G5" s="11">
        <v>4671</v>
      </c>
      <c r="H5" s="11">
        <v>4687</v>
      </c>
      <c r="I5" s="11">
        <v>4637</v>
      </c>
      <c r="J5" s="11">
        <v>4200</v>
      </c>
      <c r="K5" s="11">
        <v>3974</v>
      </c>
      <c r="L5" s="11">
        <v>3806</v>
      </c>
      <c r="M5" s="11">
        <v>3974</v>
      </c>
      <c r="N5" s="11">
        <v>4215</v>
      </c>
      <c r="O5" s="11">
        <v>4244</v>
      </c>
      <c r="P5" s="11">
        <v>4683</v>
      </c>
      <c r="Q5" s="11">
        <v>5322</v>
      </c>
      <c r="R5" s="11">
        <v>5116</v>
      </c>
      <c r="S5" s="11">
        <v>5964</v>
      </c>
      <c r="T5" s="11">
        <v>7654</v>
      </c>
      <c r="U5" s="11">
        <v>6987</v>
      </c>
      <c r="V5" s="11">
        <v>7192</v>
      </c>
    </row>
    <row r="6" spans="1:22" s="3" customFormat="1" ht="31.5" x14ac:dyDescent="0.25">
      <c r="A6" s="11">
        <v>3</v>
      </c>
      <c r="B6" s="24" t="s">
        <v>25</v>
      </c>
      <c r="C6" s="9" t="s">
        <v>5</v>
      </c>
      <c r="D6" s="12">
        <f>IF(D5="","n/a",(D5/D$4))</f>
        <v>0.57732603596559817</v>
      </c>
      <c r="E6" s="12">
        <f t="shared" ref="E6:V6" si="1">IF(E5="","n/a",(E5/E$4))</f>
        <v>0.69518310287190399</v>
      </c>
      <c r="F6" s="12">
        <f t="shared" si="1"/>
        <v>0.73523546556220276</v>
      </c>
      <c r="G6" s="12">
        <f t="shared" si="1"/>
        <v>0.7370995739308821</v>
      </c>
      <c r="H6" s="12">
        <f t="shared" si="1"/>
        <v>0.7111212259141253</v>
      </c>
      <c r="I6" s="12">
        <f t="shared" si="1"/>
        <v>0.6835200471698113</v>
      </c>
      <c r="J6" s="12">
        <f t="shared" si="1"/>
        <v>0.69744271006310199</v>
      </c>
      <c r="K6" s="12">
        <f t="shared" si="1"/>
        <v>0.69451240824886407</v>
      </c>
      <c r="L6" s="12">
        <f t="shared" si="1"/>
        <v>0.70651568591052538</v>
      </c>
      <c r="M6" s="12">
        <f t="shared" si="1"/>
        <v>0.72018847408481335</v>
      </c>
      <c r="N6" s="12">
        <f t="shared" si="1"/>
        <v>0.70250000000000001</v>
      </c>
      <c r="O6" s="12">
        <f t="shared" si="1"/>
        <v>0.70627392244965881</v>
      </c>
      <c r="P6" s="12">
        <f t="shared" si="1"/>
        <v>0.70241487925603718</v>
      </c>
      <c r="Q6" s="12">
        <f t="shared" si="1"/>
        <v>0.70677290836653384</v>
      </c>
      <c r="R6" s="12">
        <f t="shared" si="1"/>
        <v>0.71954992967651199</v>
      </c>
      <c r="S6" s="12">
        <f t="shared" si="1"/>
        <v>0.75075528700906347</v>
      </c>
      <c r="T6" s="12">
        <f t="shared" si="1"/>
        <v>0.75572669826224326</v>
      </c>
      <c r="U6" s="12">
        <f t="shared" si="1"/>
        <v>0.75429126632840338</v>
      </c>
      <c r="V6" s="12">
        <f t="shared" si="1"/>
        <v>0.77659000107979703</v>
      </c>
    </row>
    <row r="7" spans="1:22" s="3" customFormat="1" ht="31.5" x14ac:dyDescent="0.25">
      <c r="A7" s="11">
        <v>4</v>
      </c>
      <c r="B7" s="24" t="s">
        <v>26</v>
      </c>
      <c r="C7" s="9" t="s">
        <v>3</v>
      </c>
      <c r="D7" s="13">
        <v>1211</v>
      </c>
      <c r="E7" s="13">
        <v>1035</v>
      </c>
      <c r="F7" s="13">
        <v>952</v>
      </c>
      <c r="G7" s="13">
        <v>835</v>
      </c>
      <c r="H7" s="13">
        <v>862</v>
      </c>
      <c r="I7" s="13">
        <v>803</v>
      </c>
      <c r="J7" s="13">
        <v>712</v>
      </c>
      <c r="K7" s="13">
        <v>661</v>
      </c>
      <c r="L7" s="13">
        <v>565</v>
      </c>
      <c r="M7" s="13">
        <v>517</v>
      </c>
      <c r="N7" s="13">
        <v>546</v>
      </c>
      <c r="O7" s="13">
        <v>552</v>
      </c>
      <c r="P7" s="13">
        <v>543</v>
      </c>
      <c r="Q7" s="13">
        <v>568</v>
      </c>
      <c r="R7" s="13">
        <v>591</v>
      </c>
      <c r="S7" s="13">
        <v>585</v>
      </c>
      <c r="T7" s="13">
        <v>1266</v>
      </c>
      <c r="U7" s="13">
        <v>1028</v>
      </c>
      <c r="V7" s="13">
        <v>1101</v>
      </c>
    </row>
    <row r="8" spans="1:22" s="3" customFormat="1" ht="31.5" x14ac:dyDescent="0.25">
      <c r="A8" s="11">
        <v>5</v>
      </c>
      <c r="B8" s="24" t="s">
        <v>26</v>
      </c>
      <c r="C8" s="9" t="s">
        <v>5</v>
      </c>
      <c r="D8" s="12">
        <f t="shared" ref="D8:S8" si="2">IF(D7="","n/a",(D7/D$4))</f>
        <v>0.1893666927286943</v>
      </c>
      <c r="E8" s="12">
        <f t="shared" si="2"/>
        <v>0.15727093146938156</v>
      </c>
      <c r="F8" s="12">
        <f t="shared" si="2"/>
        <v>0.14603466789384875</v>
      </c>
      <c r="G8" s="12">
        <f t="shared" si="2"/>
        <v>0.13176581978854349</v>
      </c>
      <c r="H8" s="12">
        <f t="shared" si="2"/>
        <v>0.13078440297375207</v>
      </c>
      <c r="I8" s="12">
        <f t="shared" si="2"/>
        <v>0.11836674528301887</v>
      </c>
      <c r="J8" s="12">
        <f t="shared" si="2"/>
        <v>0.11823314513450681</v>
      </c>
      <c r="K8" s="12">
        <f t="shared" si="2"/>
        <v>0.11551904928346732</v>
      </c>
      <c r="L8" s="12">
        <f t="shared" si="2"/>
        <v>0.10488212363096343</v>
      </c>
      <c r="M8" s="12">
        <f t="shared" si="2"/>
        <v>9.369336716201522E-2</v>
      </c>
      <c r="N8" s="12">
        <f t="shared" si="2"/>
        <v>9.0999999999999998E-2</v>
      </c>
      <c r="O8" s="12">
        <f t="shared" si="2"/>
        <v>9.1862206689965059E-2</v>
      </c>
      <c r="P8" s="12">
        <f t="shared" si="2"/>
        <v>8.144592770361482E-2</v>
      </c>
      <c r="Q8" s="12">
        <f t="shared" si="2"/>
        <v>7.5431606905710491E-2</v>
      </c>
      <c r="R8" s="12">
        <f t="shared" si="2"/>
        <v>8.3122362869198316E-2</v>
      </c>
      <c r="S8" s="12">
        <f t="shared" si="2"/>
        <v>7.3640483383685798E-2</v>
      </c>
      <c r="T8" s="12">
        <f>IF(T7="","n/a",(T7/T$4))</f>
        <v>0.125</v>
      </c>
      <c r="U8" s="12">
        <f>IF(U7="","n/a",(U7/U$4))</f>
        <v>0.1109791644175753</v>
      </c>
      <c r="V8" s="12">
        <f>IF(V7="","n/a",(V7/V$4))</f>
        <v>0.1188856494978944</v>
      </c>
    </row>
    <row r="9" spans="1:22" s="3" customFormat="1" ht="31.5" x14ac:dyDescent="0.25">
      <c r="A9" s="11">
        <v>6</v>
      </c>
      <c r="B9" s="24" t="s">
        <v>27</v>
      </c>
      <c r="C9" s="9" t="s">
        <v>3</v>
      </c>
      <c r="D9" s="9">
        <v>1492</v>
      </c>
      <c r="E9" s="9">
        <v>971</v>
      </c>
      <c r="F9" s="9">
        <v>774</v>
      </c>
      <c r="G9" s="9">
        <v>831</v>
      </c>
      <c r="H9" s="9">
        <v>1042</v>
      </c>
      <c r="I9" s="9">
        <v>1344</v>
      </c>
      <c r="J9" s="9">
        <v>1110</v>
      </c>
      <c r="K9" s="9">
        <v>1087</v>
      </c>
      <c r="L9" s="9">
        <v>1016</v>
      </c>
      <c r="M9" s="9">
        <v>1027</v>
      </c>
      <c r="N9" s="9">
        <v>1239</v>
      </c>
      <c r="O9" s="9">
        <v>1213</v>
      </c>
      <c r="P9" s="9">
        <v>1441</v>
      </c>
      <c r="Q9" s="9">
        <v>1640</v>
      </c>
      <c r="R9" s="9">
        <v>1403</v>
      </c>
      <c r="S9" s="9">
        <v>1395</v>
      </c>
      <c r="T9" s="9">
        <v>1208</v>
      </c>
      <c r="U9" s="9">
        <v>1248</v>
      </c>
      <c r="V9" s="9">
        <v>968</v>
      </c>
    </row>
    <row r="10" spans="1:22" s="3" customFormat="1" ht="31.5" x14ac:dyDescent="0.25">
      <c r="A10" s="11">
        <v>7</v>
      </c>
      <c r="B10" s="24" t="s">
        <v>27</v>
      </c>
      <c r="C10" s="9" t="s">
        <v>5</v>
      </c>
      <c r="D10" s="12">
        <f t="shared" ref="D10:S10" si="3">IF(D9="","n/a",(D9/D$4))</f>
        <v>0.23330727130570758</v>
      </c>
      <c r="E10" s="12">
        <f t="shared" si="3"/>
        <v>0.14754596565871447</v>
      </c>
      <c r="F10" s="12">
        <f t="shared" si="3"/>
        <v>0.11872986654394846</v>
      </c>
      <c r="G10" s="12">
        <f t="shared" si="3"/>
        <v>0.13113460628057441</v>
      </c>
      <c r="H10" s="12">
        <f t="shared" si="3"/>
        <v>0.1580943711121226</v>
      </c>
      <c r="I10" s="12">
        <f t="shared" si="3"/>
        <v>0.19811320754716982</v>
      </c>
      <c r="J10" s="12">
        <f t="shared" si="3"/>
        <v>0.18432414480239123</v>
      </c>
      <c r="K10" s="12">
        <f t="shared" si="3"/>
        <v>0.18996854246766864</v>
      </c>
      <c r="L10" s="12">
        <f t="shared" si="3"/>
        <v>0.18860219045851123</v>
      </c>
      <c r="M10" s="12">
        <f t="shared" si="3"/>
        <v>0.18611815875317145</v>
      </c>
      <c r="N10" s="12">
        <f t="shared" si="3"/>
        <v>0.20649999999999999</v>
      </c>
      <c r="O10" s="12">
        <f t="shared" si="3"/>
        <v>0.2018638708603761</v>
      </c>
      <c r="P10" s="12">
        <f t="shared" si="3"/>
        <v>0.21613919304034798</v>
      </c>
      <c r="Q10" s="12">
        <f t="shared" si="3"/>
        <v>0.21779548472775564</v>
      </c>
      <c r="R10" s="12">
        <f t="shared" si="3"/>
        <v>0.19732770745428974</v>
      </c>
      <c r="S10" s="12">
        <f t="shared" si="3"/>
        <v>0.17560422960725075</v>
      </c>
      <c r="T10" s="12">
        <f>IF(T9="","n/a",(T9/T$4))</f>
        <v>0.11927330173775672</v>
      </c>
      <c r="U10" s="12">
        <f>IF(U9="","n/a",(U9/U$4))</f>
        <v>0.13472956925402138</v>
      </c>
      <c r="V10" s="12">
        <f>IF(V9="","n/a",(V9/V$4))</f>
        <v>0.10452434942230861</v>
      </c>
    </row>
    <row r="11" spans="1:22" s="3" customFormat="1" ht="15.75" x14ac:dyDescent="0.25">
      <c r="A11" s="11">
        <v>8</v>
      </c>
      <c r="B11" s="24" t="s">
        <v>28</v>
      </c>
      <c r="C11" s="9" t="s">
        <v>3</v>
      </c>
      <c r="D11" s="9">
        <v>355</v>
      </c>
      <c r="E11" s="9">
        <v>65</v>
      </c>
      <c r="F11" s="9">
        <v>176</v>
      </c>
      <c r="G11" s="9">
        <v>133</v>
      </c>
      <c r="H11" s="9">
        <v>98</v>
      </c>
      <c r="I11" s="9">
        <v>92</v>
      </c>
      <c r="J11" s="9">
        <v>94</v>
      </c>
      <c r="K11" s="9">
        <v>94</v>
      </c>
      <c r="L11" s="9">
        <v>105</v>
      </c>
      <c r="M11" s="9">
        <v>109</v>
      </c>
      <c r="N11" s="9">
        <v>148</v>
      </c>
      <c r="O11" s="9">
        <v>154</v>
      </c>
      <c r="P11" s="9">
        <v>155</v>
      </c>
      <c r="Q11" s="9">
        <v>145</v>
      </c>
      <c r="R11" s="9">
        <v>99</v>
      </c>
      <c r="S11" s="9">
        <v>80</v>
      </c>
      <c r="T11" s="9">
        <v>80</v>
      </c>
      <c r="U11" s="9">
        <v>178</v>
      </c>
      <c r="V11" s="9">
        <v>83</v>
      </c>
    </row>
    <row r="12" spans="1:22" s="3" customFormat="1" ht="15.75" x14ac:dyDescent="0.25">
      <c r="A12" s="11">
        <v>9</v>
      </c>
      <c r="B12" s="31" t="s">
        <v>6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14"/>
      <c r="U12" s="14"/>
      <c r="V12" s="14"/>
    </row>
    <row r="13" spans="1:22" s="3" customFormat="1" ht="31.5" x14ac:dyDescent="0.25">
      <c r="A13" s="11">
        <v>10</v>
      </c>
      <c r="B13" s="25" t="s">
        <v>6</v>
      </c>
      <c r="C13" s="9" t="s">
        <v>3</v>
      </c>
      <c r="D13" s="14">
        <f>SUM(D4,D11,)</f>
        <v>6750</v>
      </c>
      <c r="E13" s="14">
        <f>SUM(E4,E11)</f>
        <v>6646</v>
      </c>
      <c r="F13" s="14">
        <f t="shared" ref="F13:V13" si="4">SUM(F4,F11,)</f>
        <v>6695</v>
      </c>
      <c r="G13" s="14">
        <f t="shared" si="4"/>
        <v>6470</v>
      </c>
      <c r="H13" s="14">
        <f t="shared" si="4"/>
        <v>6689</v>
      </c>
      <c r="I13" s="14">
        <f t="shared" si="4"/>
        <v>6876</v>
      </c>
      <c r="J13" s="14">
        <f t="shared" si="4"/>
        <v>6116</v>
      </c>
      <c r="K13" s="14">
        <f t="shared" si="4"/>
        <v>5816</v>
      </c>
      <c r="L13" s="14">
        <f t="shared" si="4"/>
        <v>5492</v>
      </c>
      <c r="M13" s="14">
        <f t="shared" si="4"/>
        <v>5627</v>
      </c>
      <c r="N13" s="14">
        <f t="shared" si="4"/>
        <v>6148</v>
      </c>
      <c r="O13" s="14">
        <f t="shared" si="4"/>
        <v>6163</v>
      </c>
      <c r="P13" s="14">
        <f t="shared" si="4"/>
        <v>6822</v>
      </c>
      <c r="Q13" s="14">
        <f t="shared" si="4"/>
        <v>7675</v>
      </c>
      <c r="R13" s="14">
        <f t="shared" si="4"/>
        <v>7209</v>
      </c>
      <c r="S13" s="14">
        <f t="shared" si="4"/>
        <v>8024</v>
      </c>
      <c r="T13" s="14">
        <f t="shared" si="4"/>
        <v>10208</v>
      </c>
      <c r="U13" s="14">
        <f t="shared" si="4"/>
        <v>9441</v>
      </c>
      <c r="V13" s="14">
        <f t="shared" si="4"/>
        <v>9344</v>
      </c>
    </row>
    <row r="14" spans="1:22" s="3" customFormat="1" ht="15.75" x14ac:dyDescent="0.25">
      <c r="A14" s="11">
        <v>11</v>
      </c>
      <c r="B14" s="32" t="s">
        <v>4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26"/>
      <c r="U14" s="26"/>
      <c r="V14" s="26"/>
    </row>
    <row r="15" spans="1:22" s="3" customFormat="1" ht="15.75" x14ac:dyDescent="0.25">
      <c r="A15" s="11">
        <v>12</v>
      </c>
      <c r="B15" s="27" t="s">
        <v>13</v>
      </c>
      <c r="C15" s="9" t="s">
        <v>5</v>
      </c>
      <c r="D15" s="12">
        <f>IF(D$13=0,"n/a",(D4/D$13))</f>
        <v>0.94740740740740736</v>
      </c>
      <c r="E15" s="12">
        <f t="shared" ref="E15:S15" si="5">IF(E13=0,"n/a",(E4/E$13))</f>
        <v>0.99021968101113456</v>
      </c>
      <c r="F15" s="12">
        <f t="shared" si="5"/>
        <v>0.97371172516803584</v>
      </c>
      <c r="G15" s="12">
        <f t="shared" si="5"/>
        <v>0.97944358578052548</v>
      </c>
      <c r="H15" s="12">
        <f t="shared" si="5"/>
        <v>0.98534908058005677</v>
      </c>
      <c r="I15" s="12">
        <f t="shared" si="5"/>
        <v>0.98662012798138454</v>
      </c>
      <c r="J15" s="12">
        <f t="shared" si="5"/>
        <v>0.98463047743623289</v>
      </c>
      <c r="K15" s="12">
        <f t="shared" si="5"/>
        <v>0.98383768913342506</v>
      </c>
      <c r="L15" s="12">
        <f t="shared" si="5"/>
        <v>0.98088128186453027</v>
      </c>
      <c r="M15" s="12">
        <f t="shared" si="5"/>
        <v>0.98062910964990224</v>
      </c>
      <c r="N15" s="12">
        <f t="shared" si="5"/>
        <v>0.97592713077423554</v>
      </c>
      <c r="O15" s="12">
        <f t="shared" si="5"/>
        <v>0.97501216939802049</v>
      </c>
      <c r="P15" s="12">
        <f t="shared" si="5"/>
        <v>0.97727939020815013</v>
      </c>
      <c r="Q15" s="12">
        <f t="shared" si="5"/>
        <v>0.98110749185667756</v>
      </c>
      <c r="R15" s="12">
        <f t="shared" si="5"/>
        <v>0.98626716604244691</v>
      </c>
      <c r="S15" s="12">
        <f t="shared" si="5"/>
        <v>0.9900299102691924</v>
      </c>
      <c r="T15" s="12">
        <f>IF(T13=0,"n/a",(T4/T$13))</f>
        <v>0.99216300940438873</v>
      </c>
      <c r="U15" s="12">
        <f t="shared" ref="U15:V15" si="6">IF(U13=0,"n/a",(U4/U$13))</f>
        <v>0.98114606503548352</v>
      </c>
      <c r="V15" s="12">
        <f t="shared" si="6"/>
        <v>0.99111729452054798</v>
      </c>
    </row>
    <row r="16" spans="1:22" s="3" customFormat="1" ht="15.75" x14ac:dyDescent="0.25">
      <c r="A16" s="11">
        <v>13</v>
      </c>
      <c r="B16" s="27" t="s">
        <v>28</v>
      </c>
      <c r="C16" s="9" t="s">
        <v>5</v>
      </c>
      <c r="D16" s="12">
        <f t="shared" ref="D16:S16" si="7">IF(D$13=0,"n/a",(D11/D$13))</f>
        <v>5.2592592592592594E-2</v>
      </c>
      <c r="E16" s="12">
        <f t="shared" si="7"/>
        <v>9.7803189888654822E-3</v>
      </c>
      <c r="F16" s="12">
        <f t="shared" si="7"/>
        <v>2.6288274831964151E-2</v>
      </c>
      <c r="G16" s="12">
        <f t="shared" si="7"/>
        <v>2.0556414219474496E-2</v>
      </c>
      <c r="H16" s="12">
        <f t="shared" si="7"/>
        <v>1.465091941994319E-2</v>
      </c>
      <c r="I16" s="12">
        <f t="shared" si="7"/>
        <v>1.3379872018615475E-2</v>
      </c>
      <c r="J16" s="12">
        <f t="shared" si="7"/>
        <v>1.5369522563767168E-2</v>
      </c>
      <c r="K16" s="12">
        <f t="shared" si="7"/>
        <v>1.6162310866574967E-2</v>
      </c>
      <c r="L16" s="12">
        <f t="shared" si="7"/>
        <v>1.9118718135469774E-2</v>
      </c>
      <c r="M16" s="12">
        <f t="shared" si="7"/>
        <v>1.9370890350097744E-2</v>
      </c>
      <c r="N16" s="12">
        <f t="shared" si="7"/>
        <v>2.4072869225764477E-2</v>
      </c>
      <c r="O16" s="12">
        <f t="shared" si="7"/>
        <v>2.4987830601979556E-2</v>
      </c>
      <c r="P16" s="12">
        <f t="shared" si="7"/>
        <v>2.2720609791849897E-2</v>
      </c>
      <c r="Q16" s="12">
        <f t="shared" si="7"/>
        <v>1.8892508143322474E-2</v>
      </c>
      <c r="R16" s="12">
        <f t="shared" si="7"/>
        <v>1.3732833957553059E-2</v>
      </c>
      <c r="S16" s="12">
        <f t="shared" si="7"/>
        <v>9.9700897308075773E-3</v>
      </c>
      <c r="T16" s="12">
        <f>IF(T$13=0,"n/a",(T11/T$13))</f>
        <v>7.8369905956112845E-3</v>
      </c>
      <c r="U16" s="12">
        <f>IF(U$13=0,"n/a",(U11/U$13))</f>
        <v>1.8853934964516469E-2</v>
      </c>
      <c r="V16" s="12">
        <f>IF(V$13=0,"n/a",(V11/V$13))</f>
        <v>8.8827054794520556E-3</v>
      </c>
    </row>
    <row r="17" spans="1:22" s="3" customFormat="1" ht="15.75" x14ac:dyDescent="0.25">
      <c r="A17" s="11">
        <v>14</v>
      </c>
      <c r="B17" s="31" t="s">
        <v>7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14"/>
      <c r="U17" s="14"/>
      <c r="V17" s="14"/>
    </row>
    <row r="18" spans="1:22" s="3" customFormat="1" ht="15.75" x14ac:dyDescent="0.25">
      <c r="A18" s="11">
        <v>15</v>
      </c>
      <c r="B18" s="27" t="s">
        <v>8</v>
      </c>
      <c r="C18" s="9" t="s">
        <v>9</v>
      </c>
      <c r="D18" s="9">
        <v>2.0880000000000001</v>
      </c>
      <c r="E18" s="9">
        <v>1.9748000000000001</v>
      </c>
      <c r="F18" s="9">
        <v>2.0311119999999998</v>
      </c>
      <c r="G18" s="9">
        <v>2.0386510000000002</v>
      </c>
      <c r="H18" s="9">
        <v>2.0236540000000001</v>
      </c>
      <c r="I18" s="9">
        <v>2.0298919999999998</v>
      </c>
      <c r="J18" s="9">
        <v>2.035196</v>
      </c>
      <c r="K18" s="9">
        <v>2.0385140000000002</v>
      </c>
      <c r="L18" s="9">
        <v>2.041941</v>
      </c>
      <c r="M18" s="9">
        <v>2.0451769999999998</v>
      </c>
      <c r="N18" s="9">
        <v>2.048619</v>
      </c>
      <c r="O18" s="9">
        <v>2.0527220000000002</v>
      </c>
      <c r="P18" s="9">
        <v>2.0572840000000001</v>
      </c>
      <c r="Q18" s="9">
        <v>2.0597940000000001</v>
      </c>
      <c r="R18" s="9">
        <v>2.0622940000000001</v>
      </c>
      <c r="S18" s="9">
        <v>2.065769</v>
      </c>
      <c r="T18" s="9">
        <v>2.069172</v>
      </c>
      <c r="U18" s="15">
        <v>2.071278</v>
      </c>
      <c r="V18" s="15">
        <v>2.0737019999999999</v>
      </c>
    </row>
    <row r="19" spans="1:22" s="3" customFormat="1" ht="47.25" x14ac:dyDescent="0.25">
      <c r="A19" s="11">
        <v>16</v>
      </c>
      <c r="B19" s="24" t="s">
        <v>14</v>
      </c>
      <c r="C19" s="9" t="s">
        <v>10</v>
      </c>
      <c r="D19" s="16">
        <f t="shared" ref="D19:S19" si="8">IF(D$13=0,"n/a",(D13/D18))</f>
        <v>3232.7586206896549</v>
      </c>
      <c r="E19" s="16">
        <f t="shared" si="8"/>
        <v>3365.4040915535747</v>
      </c>
      <c r="F19" s="16">
        <f t="shared" si="8"/>
        <v>3296.223940383396</v>
      </c>
      <c r="G19" s="16">
        <f t="shared" si="8"/>
        <v>3173.6672927342638</v>
      </c>
      <c r="H19" s="16">
        <f t="shared" si="8"/>
        <v>3305.406951978945</v>
      </c>
      <c r="I19" s="16">
        <f t="shared" si="8"/>
        <v>3387.3723331093479</v>
      </c>
      <c r="J19" s="16">
        <f t="shared" si="8"/>
        <v>3005.1159691744679</v>
      </c>
      <c r="K19" s="16">
        <f t="shared" si="8"/>
        <v>2853.0586495849425</v>
      </c>
      <c r="L19" s="16">
        <f t="shared" si="8"/>
        <v>2689.5977895541546</v>
      </c>
      <c r="M19" s="16">
        <f t="shared" si="8"/>
        <v>2751.3511055522335</v>
      </c>
      <c r="N19" s="16">
        <f t="shared" si="8"/>
        <v>3001.0460705480132</v>
      </c>
      <c r="O19" s="16">
        <f t="shared" si="8"/>
        <v>3002.3549219036963</v>
      </c>
      <c r="P19" s="16">
        <f t="shared" si="8"/>
        <v>3316.0224840129022</v>
      </c>
      <c r="Q19" s="16">
        <f t="shared" si="8"/>
        <v>3726.1007654163473</v>
      </c>
      <c r="R19" s="16">
        <f t="shared" si="8"/>
        <v>3495.6218657475606</v>
      </c>
      <c r="S19" s="16">
        <f t="shared" si="8"/>
        <v>3884.267795673185</v>
      </c>
      <c r="T19" s="16">
        <f>IF(T$13=0,"n/a",(T13/T18))</f>
        <v>4933.3743159099386</v>
      </c>
      <c r="U19" s="16">
        <f>IF(U$13=0,"n/a",(U13/U18))</f>
        <v>4558.0554614107814</v>
      </c>
      <c r="V19" s="16">
        <f>IF(V$13=0,"n/a",(V13/V18))</f>
        <v>4505.9511926014447</v>
      </c>
    </row>
    <row r="20" spans="1:22" customFormat="1" ht="16.5" customHeight="1" x14ac:dyDescent="0.25">
      <c r="A20" s="11">
        <v>17</v>
      </c>
      <c r="B20" s="31" t="s">
        <v>22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14"/>
      <c r="U20" s="14"/>
      <c r="V20" s="14"/>
    </row>
    <row r="21" spans="1:22" customFormat="1" ht="15.75" x14ac:dyDescent="0.25">
      <c r="A21" s="11">
        <v>18</v>
      </c>
      <c r="B21" s="28" t="s">
        <v>15</v>
      </c>
      <c r="C21" s="9" t="s">
        <v>17</v>
      </c>
      <c r="D21" s="11"/>
      <c r="E21" s="11"/>
      <c r="F21" s="11">
        <v>4095</v>
      </c>
      <c r="G21" s="11">
        <v>4143</v>
      </c>
      <c r="H21" s="11">
        <v>4241</v>
      </c>
      <c r="I21" s="11">
        <v>4386</v>
      </c>
      <c r="J21" s="11">
        <v>4578</v>
      </c>
      <c r="K21" s="11">
        <v>5032</v>
      </c>
      <c r="L21" s="11">
        <v>5472</v>
      </c>
      <c r="M21" s="11">
        <v>6095</v>
      </c>
      <c r="N21" s="11">
        <v>6772</v>
      </c>
      <c r="O21" s="11">
        <v>6767</v>
      </c>
      <c r="P21" s="11">
        <v>7109</v>
      </c>
      <c r="Q21" s="11">
        <v>7544</v>
      </c>
      <c r="R21" s="11">
        <v>7585</v>
      </c>
      <c r="S21" s="11">
        <v>8112</v>
      </c>
      <c r="T21" s="11">
        <v>8530</v>
      </c>
      <c r="U21" s="17">
        <v>9072.4789799259852</v>
      </c>
      <c r="V21" s="17">
        <v>9722.88039613605</v>
      </c>
    </row>
    <row r="22" spans="1:22" customFormat="1" ht="15.75" x14ac:dyDescent="0.25">
      <c r="A22" s="11">
        <v>19</v>
      </c>
      <c r="B22" s="28" t="s">
        <v>16</v>
      </c>
      <c r="C22" s="9"/>
      <c r="D22" s="11"/>
      <c r="E22" s="11"/>
      <c r="F22" s="11">
        <v>1</v>
      </c>
      <c r="G22" s="18">
        <f>G21/$F$21</f>
        <v>1.0117216117216117</v>
      </c>
      <c r="H22" s="18">
        <f t="shared" ref="H22:S22" si="9">H21/$F$21</f>
        <v>1.0356532356532357</v>
      </c>
      <c r="I22" s="18">
        <f t="shared" si="9"/>
        <v>1.071062271062271</v>
      </c>
      <c r="J22" s="18">
        <f t="shared" si="9"/>
        <v>1.117948717948718</v>
      </c>
      <c r="K22" s="18">
        <f t="shared" si="9"/>
        <v>1.2288156288156289</v>
      </c>
      <c r="L22" s="18">
        <f t="shared" si="9"/>
        <v>1.3362637362637362</v>
      </c>
      <c r="M22" s="18">
        <f t="shared" si="9"/>
        <v>1.4884004884004884</v>
      </c>
      <c r="N22" s="18">
        <f t="shared" si="9"/>
        <v>1.6537240537240536</v>
      </c>
      <c r="O22" s="18">
        <f t="shared" si="9"/>
        <v>1.6525030525030524</v>
      </c>
      <c r="P22" s="18">
        <f t="shared" si="9"/>
        <v>1.7360195360195361</v>
      </c>
      <c r="Q22" s="18">
        <f t="shared" si="9"/>
        <v>1.8422466422466421</v>
      </c>
      <c r="R22" s="18">
        <f t="shared" si="9"/>
        <v>1.8522588522588523</v>
      </c>
      <c r="S22" s="18">
        <f t="shared" si="9"/>
        <v>1.980952380952381</v>
      </c>
      <c r="T22" s="18">
        <f>T21/$F$21</f>
        <v>2.0830280830280832</v>
      </c>
      <c r="U22" s="18">
        <f>U21/$F$21</f>
        <v>2.2155015823995079</v>
      </c>
      <c r="V22" s="18">
        <f>V21/$F$21</f>
        <v>2.3743297670661905</v>
      </c>
    </row>
    <row r="23" spans="1:22" customFormat="1" ht="47.25" x14ac:dyDescent="0.25">
      <c r="A23" s="11">
        <v>20</v>
      </c>
      <c r="B23" s="24" t="s">
        <v>19</v>
      </c>
      <c r="C23" s="9"/>
      <c r="D23" s="11"/>
      <c r="E23" s="11"/>
      <c r="F23" s="11">
        <v>1</v>
      </c>
      <c r="G23" s="18">
        <f>G13/$F$13</f>
        <v>0.9663928304705004</v>
      </c>
      <c r="H23" s="18">
        <f t="shared" ref="H23:S23" si="10">H13/$F$13</f>
        <v>0.99910380881254668</v>
      </c>
      <c r="I23" s="18">
        <f t="shared" si="10"/>
        <v>1.0270351008215086</v>
      </c>
      <c r="J23" s="18">
        <f t="shared" si="10"/>
        <v>0.91351755041075433</v>
      </c>
      <c r="K23" s="18">
        <f t="shared" si="10"/>
        <v>0.86870799103808816</v>
      </c>
      <c r="L23" s="18">
        <f t="shared" si="10"/>
        <v>0.8203136669156087</v>
      </c>
      <c r="M23" s="18">
        <f t="shared" si="10"/>
        <v>0.84047796863330848</v>
      </c>
      <c r="N23" s="18">
        <f t="shared" si="10"/>
        <v>0.91829723674383867</v>
      </c>
      <c r="O23" s="18">
        <f t="shared" si="10"/>
        <v>0.92053771471247203</v>
      </c>
      <c r="P23" s="18">
        <f t="shared" si="10"/>
        <v>1.0189693801344286</v>
      </c>
      <c r="Q23" s="18">
        <f t="shared" si="10"/>
        <v>1.1463778939507094</v>
      </c>
      <c r="R23" s="18">
        <f t="shared" si="10"/>
        <v>1.0767737117251681</v>
      </c>
      <c r="S23" s="18">
        <f t="shared" si="10"/>
        <v>1.198506348020911</v>
      </c>
      <c r="T23" s="18">
        <f>T13/$F$13</f>
        <v>1.5247199402539209</v>
      </c>
      <c r="U23" s="18">
        <f t="shared" ref="U23:V23" si="11">U13/$F$13</f>
        <v>1.4101568334578043</v>
      </c>
      <c r="V23" s="18">
        <f t="shared" si="11"/>
        <v>1.3956684092606422</v>
      </c>
    </row>
    <row r="24" spans="1:22" customFormat="1" ht="15.75" x14ac:dyDescent="0.25">
      <c r="A24" s="9">
        <v>21</v>
      </c>
      <c r="B24" s="24" t="s">
        <v>18</v>
      </c>
      <c r="C24" s="11"/>
      <c r="D24" s="11"/>
      <c r="E24" s="11"/>
      <c r="F24" s="19">
        <f>F23/F22</f>
        <v>1</v>
      </c>
      <c r="G24" s="19">
        <f>G23/G22</f>
        <v>0.95519638927750405</v>
      </c>
      <c r="H24" s="19">
        <f t="shared" ref="H24:S24" si="12">H23/H22</f>
        <v>0.96470881798806374</v>
      </c>
      <c r="I24" s="19">
        <f t="shared" si="12"/>
        <v>0.95889392108164107</v>
      </c>
      <c r="J24" s="19">
        <f t="shared" si="12"/>
        <v>0.81713725839494078</v>
      </c>
      <c r="K24" s="19">
        <f t="shared" si="12"/>
        <v>0.70694738141911184</v>
      </c>
      <c r="L24" s="19">
        <f t="shared" si="12"/>
        <v>0.61388605007664798</v>
      </c>
      <c r="M24" s="19">
        <f t="shared" si="12"/>
        <v>0.56468536202680852</v>
      </c>
      <c r="N24" s="19">
        <f t="shared" si="12"/>
        <v>0.55529048796013281</v>
      </c>
      <c r="O24" s="19">
        <f t="shared" si="12"/>
        <v>0.5570565895888242</v>
      </c>
      <c r="P24" s="19">
        <f t="shared" si="12"/>
        <v>0.58695732334371709</v>
      </c>
      <c r="Q24" s="19">
        <f t="shared" si="12"/>
        <v>0.6222716696352274</v>
      </c>
      <c r="R24" s="19">
        <f t="shared" si="12"/>
        <v>0.58133003948774731</v>
      </c>
      <c r="S24" s="19">
        <f t="shared" si="12"/>
        <v>0.60501522376055605</v>
      </c>
      <c r="T24" s="19">
        <f>T23/T22</f>
        <v>0.73197282008672981</v>
      </c>
      <c r="U24" s="19">
        <f>U23/U22</f>
        <v>0.636495520770754</v>
      </c>
      <c r="V24" s="19">
        <f>V23/V22</f>
        <v>0.58781574009628057</v>
      </c>
    </row>
    <row r="25" spans="1:22" s="3" customFormat="1" ht="15.75" x14ac:dyDescent="0.25">
      <c r="A25" s="4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T25"/>
      <c r="U25"/>
      <c r="V25"/>
    </row>
    <row r="26" spans="1:22" ht="15.75" x14ac:dyDescent="0.25">
      <c r="A26" s="4"/>
      <c r="B26" s="1" t="s">
        <v>11</v>
      </c>
      <c r="U26" s="20"/>
      <c r="V26" s="20"/>
    </row>
    <row r="27" spans="1:22" ht="15.75" x14ac:dyDescent="0.25">
      <c r="A27" s="4"/>
      <c r="B27" s="6" t="s">
        <v>29</v>
      </c>
      <c r="C27" s="29"/>
    </row>
    <row r="28" spans="1:22" ht="15.75" customHeight="1" x14ac:dyDescent="0.25">
      <c r="A28" s="4"/>
      <c r="B28" s="6" t="s">
        <v>30</v>
      </c>
      <c r="C28" s="29"/>
      <c r="D28" s="29"/>
    </row>
    <row r="29" spans="1:22" ht="15.75" x14ac:dyDescent="0.25">
      <c r="A29" s="4"/>
      <c r="B29" s="3" t="s">
        <v>12</v>
      </c>
      <c r="C29" s="5"/>
      <c r="D29" s="5"/>
      <c r="E29" s="5"/>
      <c r="F29" s="5"/>
      <c r="G29" s="5"/>
      <c r="H29" s="5"/>
    </row>
    <row r="30" spans="1:22" x14ac:dyDescent="0.25">
      <c r="A30" s="7"/>
    </row>
    <row r="32" spans="1:22" ht="15.75" x14ac:dyDescent="0.25">
      <c r="B32" s="6" t="s">
        <v>20</v>
      </c>
    </row>
    <row r="33" spans="2:22" ht="15.75" x14ac:dyDescent="0.25">
      <c r="B33" s="6" t="s">
        <v>21</v>
      </c>
    </row>
    <row r="34" spans="2:22" ht="15.75" x14ac:dyDescent="0.25">
      <c r="B34" s="6" t="s">
        <v>24</v>
      </c>
    </row>
    <row r="36" spans="2:22" x14ac:dyDescent="0.25">
      <c r="B36" s="8" t="s">
        <v>23</v>
      </c>
    </row>
    <row r="38" spans="2:22" x14ac:dyDescent="0.25">
      <c r="U38" s="21"/>
      <c r="V38" s="21"/>
    </row>
    <row r="39" spans="2:22" x14ac:dyDescent="0.25">
      <c r="U39" s="22"/>
      <c r="V39" s="22"/>
    </row>
    <row r="40" spans="2:22" x14ac:dyDescent="0.25">
      <c r="U40" s="22"/>
      <c r="V40" s="22"/>
    </row>
    <row r="41" spans="2:22" x14ac:dyDescent="0.25">
      <c r="U41" s="22"/>
      <c r="V41" s="22"/>
    </row>
    <row r="42" spans="2:22" x14ac:dyDescent="0.25">
      <c r="U42" s="22"/>
      <c r="V42" s="22"/>
    </row>
    <row r="43" spans="2:22" x14ac:dyDescent="0.25">
      <c r="U43" s="22"/>
      <c r="V43" s="22"/>
    </row>
    <row r="44" spans="2:22" x14ac:dyDescent="0.25">
      <c r="U44" s="22"/>
      <c r="V44" s="22"/>
    </row>
  </sheetData>
  <mergeCells count="6">
    <mergeCell ref="B25:R25"/>
    <mergeCell ref="B1:S1"/>
    <mergeCell ref="B20:S20"/>
    <mergeCell ref="B12:S12"/>
    <mergeCell ref="B14:S14"/>
    <mergeCell ref="B17:S17"/>
  </mergeCells>
  <pageMargins left="0.7" right="0.7" top="0.75" bottom="0.75" header="0.3" footer="0.3"/>
  <pageSetup paperSize="9" orientation="portrait" verticalDpi="598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2015-01-29T11:00:30Z</dcterms:created>
  <dcterms:modified xsi:type="dcterms:W3CDTF">2018-03-16T13:19:56Z</dcterms:modified>
</cp:coreProperties>
</file>