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0" yWindow="0" windowWidth="28800" windowHeight="13125"/>
  </bookViews>
  <sheets>
    <sheet name="028" sheetId="7" r:id="rId1"/>
  </sheets>
  <calcPr calcId="162913" concurrentCalc="0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S13" i="7" l="1"/>
  <c r="S14" i="7"/>
  <c r="T13" i="7"/>
  <c r="T14" i="7"/>
  <c r="S10" i="7"/>
  <c r="T10" i="7"/>
  <c r="S7" i="7"/>
  <c r="T7" i="7"/>
  <c r="R13" i="7"/>
  <c r="Q13" i="7"/>
  <c r="R14" i="7"/>
  <c r="R10" i="7"/>
  <c r="Q10" i="7"/>
  <c r="R7" i="7"/>
  <c r="Q7" i="7"/>
  <c r="Q14" i="7"/>
  <c r="F13" i="7"/>
  <c r="G13" i="7"/>
  <c r="H13" i="7"/>
  <c r="I13" i="7"/>
  <c r="J13" i="7"/>
  <c r="K13" i="7"/>
  <c r="L13" i="7"/>
  <c r="M13" i="7"/>
  <c r="N13" i="7"/>
  <c r="O13" i="7"/>
  <c r="P13" i="7"/>
  <c r="E13" i="7"/>
  <c r="D14" i="7"/>
  <c r="F14" i="7"/>
  <c r="H14" i="7"/>
  <c r="J14" i="7"/>
  <c r="M14" i="7"/>
  <c r="G14" i="7"/>
  <c r="K14" i="7"/>
  <c r="L14" i="7"/>
  <c r="N14" i="7"/>
  <c r="O14" i="7"/>
  <c r="P14" i="7"/>
  <c r="E10" i="7"/>
  <c r="F10" i="7"/>
  <c r="G10" i="7"/>
  <c r="H10" i="7"/>
  <c r="I10" i="7"/>
  <c r="J10" i="7"/>
  <c r="K10" i="7"/>
  <c r="L10" i="7"/>
  <c r="M10" i="7"/>
  <c r="N10" i="7"/>
  <c r="O10" i="7"/>
  <c r="P10" i="7"/>
  <c r="D10" i="7"/>
  <c r="F7" i="7"/>
  <c r="G7" i="7"/>
  <c r="H7" i="7"/>
  <c r="I7" i="7"/>
  <c r="J7" i="7"/>
  <c r="K7" i="7"/>
  <c r="L7" i="7"/>
  <c r="M7" i="7"/>
  <c r="N7" i="7"/>
  <c r="O7" i="7"/>
  <c r="P7" i="7"/>
  <c r="E7" i="7"/>
  <c r="D7" i="7"/>
  <c r="I14" i="7"/>
  <c r="E14" i="7"/>
</calcChain>
</file>

<file path=xl/sharedStrings.xml><?xml version="1.0" encoding="utf-8"?>
<sst xmlns="http://schemas.openxmlformats.org/spreadsheetml/2006/main" count="22" uniqueCount="15">
  <si>
    <t>ktoe</t>
  </si>
  <si>
    <t>GDP</t>
  </si>
  <si>
    <t>Table 1. Total energy intensity</t>
  </si>
  <si>
    <t>Total energy intensity</t>
  </si>
  <si>
    <t>* Preliminary data</t>
  </si>
  <si>
    <t>units</t>
  </si>
  <si>
    <t>GDP in million EUR (at current exchange rate)</t>
  </si>
  <si>
    <t>Final energy consumption</t>
  </si>
  <si>
    <t>Total energy consumption</t>
  </si>
  <si>
    <t>Index 2000=100</t>
  </si>
  <si>
    <t>million EUR</t>
  </si>
  <si>
    <r>
      <t xml:space="preserve">Source: </t>
    </r>
    <r>
      <rPr>
        <sz val="10"/>
        <color theme="1"/>
        <rFont val="Calibri"/>
        <family val="2"/>
        <charset val="204"/>
        <scheme val="minor"/>
      </rPr>
      <t>State Statistical Office</t>
    </r>
  </si>
  <si>
    <t>2016*</t>
  </si>
  <si>
    <t>Iintensity of final energy consumption</t>
  </si>
  <si>
    <t>kgoe/000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</si>
</sst>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b/>
      <sz val="14"/>
      <color indexed="8"/>
      <name val="Calibri"/>
      <family val="2"/>
      <charset val="238"/>
    </font>
    <font>
      <sz val="12"/>
      <name val="Calibri"/>
      <family val="2"/>
      <charset val="204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color rgb="FFFF0000"/>
      <name val="Calibri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5" fillId="0" borderId="0"/>
    <xf numFmtId="0" fontId="17" fillId="2" borderId="4" applyNumberFormat="0" applyFont="0" applyAlignment="0" applyProtection="0"/>
  </cellStyleXfs>
  <cellXfs count="37">
    <xf numFmtId="0" fontId="0" fillId="0" borderId="0" xfId="0"/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0" fontId="5" fillId="0" borderId="0" xfId="0" applyFont="1" applyFill="1" applyAlignment="1">
      <alignment horizontal="justify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0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2" fillId="0" borderId="0" xfId="0" applyFont="1" applyFill="1"/>
    <xf numFmtId="3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te 2" xfId="3"/>
    <cellStyle name="Standard 2 2" xfId="2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9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394471123725155E-2"/>
          <c:y val="3.9747064137308039E-2"/>
          <c:w val="0.89312714908716884"/>
          <c:h val="0.79377277027363446"/>
        </c:manualLayout>
      </c:layout>
      <c:lineChart>
        <c:grouping val="standard"/>
        <c:varyColors val="0"/>
        <c:ser>
          <c:idx val="0"/>
          <c:order val="0"/>
          <c:tx>
            <c:strRef>
              <c:f>'028'!$B$12</c:f>
              <c:strCache>
                <c:ptCount val="1"/>
                <c:pt idx="0">
                  <c:v>GDP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'028'!$D$3:$T$3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'028'!$D$12:$T$12</c:f>
              <c:numCache>
                <c:formatCode>#,##0.00</c:formatCode>
                <c:ptCount val="17"/>
                <c:pt idx="0" formatCode="General">
                  <c:v>100</c:v>
                </c:pt>
                <c:pt idx="1">
                  <c:v>101.17216117216117</c:v>
                </c:pt>
                <c:pt idx="2">
                  <c:v>103.56532356532358</c:v>
                </c:pt>
                <c:pt idx="3">
                  <c:v>107.10622710622711</c:v>
                </c:pt>
                <c:pt idx="4">
                  <c:v>111.7948717948718</c:v>
                </c:pt>
                <c:pt idx="5">
                  <c:v>122.88156288156289</c:v>
                </c:pt>
                <c:pt idx="6">
                  <c:v>133.62637362637361</c:v>
                </c:pt>
                <c:pt idx="7">
                  <c:v>148.84004884004884</c:v>
                </c:pt>
                <c:pt idx="8">
                  <c:v>165.37240537240535</c:v>
                </c:pt>
                <c:pt idx="9">
                  <c:v>165.25030525030525</c:v>
                </c:pt>
                <c:pt idx="10">
                  <c:v>173.6019536019536</c:v>
                </c:pt>
                <c:pt idx="11">
                  <c:v>184.22466422466422</c:v>
                </c:pt>
                <c:pt idx="12">
                  <c:v>185.22588522588524</c:v>
                </c:pt>
                <c:pt idx="13">
                  <c:v>199.02319902319903</c:v>
                </c:pt>
                <c:pt idx="14">
                  <c:v>209.08424908424911</c:v>
                </c:pt>
                <c:pt idx="15">
                  <c:v>221.5501582399508</c:v>
                </c:pt>
                <c:pt idx="16">
                  <c:v>237.43297670661906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88-42D9-B7EA-EA342D67F186}"/>
            </c:ext>
          </c:extLst>
        </c:ser>
        <c:ser>
          <c:idx val="1"/>
          <c:order val="1"/>
          <c:tx>
            <c:strRef>
              <c:f>'028'!$B$13</c:f>
              <c:strCache>
                <c:ptCount val="1"/>
                <c:pt idx="0">
                  <c:v>Total energy consumption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'028'!$D$3:$T$3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'028'!$D$13:$T$13</c:f>
              <c:numCache>
                <c:formatCode>#,##0.00</c:formatCode>
                <c:ptCount val="17"/>
                <c:pt idx="0" formatCode="General">
                  <c:v>100</c:v>
                </c:pt>
                <c:pt idx="1">
                  <c:v>96.833302988585828</c:v>
                </c:pt>
                <c:pt idx="2">
                  <c:v>104.58893766532478</c:v>
                </c:pt>
                <c:pt idx="3">
                  <c:v>99.100017194637203</c:v>
                </c:pt>
                <c:pt idx="4">
                  <c:v>99.406819994741852</c:v>
                </c:pt>
                <c:pt idx="5">
                  <c:v>105.43370506216527</c:v>
                </c:pt>
                <c:pt idx="6">
                  <c:v>107.26260753426106</c:v>
                </c:pt>
                <c:pt idx="7">
                  <c:v>111.54940514406464</c:v>
                </c:pt>
                <c:pt idx="8">
                  <c:v>109.99797070507444</c:v>
                </c:pt>
                <c:pt idx="9">
                  <c:v>101.63509367478068</c:v>
                </c:pt>
                <c:pt idx="10">
                  <c:v>103.78986249341318</c:v>
                </c:pt>
                <c:pt idx="11">
                  <c:v>113.5548063036935</c:v>
                </c:pt>
                <c:pt idx="12">
                  <c:v>108.47806998062836</c:v>
                </c:pt>
                <c:pt idx="13">
                  <c:v>100.61244998998291</c:v>
                </c:pt>
                <c:pt idx="14">
                  <c:v>97.66853678348501</c:v>
                </c:pt>
                <c:pt idx="15">
                  <c:v>96.860650620446549</c:v>
                </c:pt>
                <c:pt idx="16">
                  <c:v>97.114760140938799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E7-45E9-B745-7EF7E9A2CAB3}"/>
            </c:ext>
          </c:extLst>
        </c:ser>
        <c:ser>
          <c:idx val="2"/>
          <c:order val="2"/>
          <c:tx>
            <c:strRef>
              <c:f>'028'!$B$14</c:f>
              <c:strCache>
                <c:ptCount val="1"/>
                <c:pt idx="0">
                  <c:v>Total energy intensity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'028'!$D$3:$T$3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'028'!$D$14:$T$14</c:f>
              <c:numCache>
                <c:formatCode>#,##0.00</c:formatCode>
                <c:ptCount val="17"/>
                <c:pt idx="0" formatCode="0">
                  <c:v>100</c:v>
                </c:pt>
                <c:pt idx="1">
                  <c:v>95.711410991614514</c:v>
                </c:pt>
                <c:pt idx="2">
                  <c:v>100.9883753217413</c:v>
                </c:pt>
                <c:pt idx="3">
                  <c:v>92.524981854090129</c:v>
                </c:pt>
                <c:pt idx="4">
                  <c:v>88.91894449070945</c:v>
                </c:pt>
                <c:pt idx="5">
                  <c:v>85.801077549595945</c:v>
                </c:pt>
                <c:pt idx="6">
                  <c:v>80.270536888303937</c:v>
                </c:pt>
                <c:pt idx="7">
                  <c:v>74.945826753887559</c:v>
                </c:pt>
                <c:pt idx="8">
                  <c:v>66.515311582587103</c:v>
                </c:pt>
                <c:pt idx="9">
                  <c:v>61.503725225096332</c:v>
                </c:pt>
                <c:pt idx="10">
                  <c:v>59.786114349490362</c:v>
                </c:pt>
                <c:pt idx="11">
                  <c:v>61.639306974234472</c:v>
                </c:pt>
                <c:pt idx="12">
                  <c:v>58.565286298045244</c:v>
                </c:pt>
                <c:pt idx="13">
                  <c:v>50.553126712758278</c:v>
                </c:pt>
                <c:pt idx="14">
                  <c:v>46.712527228261045</c:v>
                </c:pt>
                <c:pt idx="15">
                  <c:v>43.719513174773368</c:v>
                </c:pt>
                <c:pt idx="16">
                  <c:v>40.901967994503721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E7-45E9-B745-7EF7E9A2C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453376"/>
        <c:axId val="391454496"/>
      </c:lineChart>
      <c:catAx>
        <c:axId val="39145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91454496"/>
        <c:crosses val="autoZero"/>
        <c:auto val="1"/>
        <c:lblAlgn val="ctr"/>
        <c:lblOffset val="100"/>
        <c:noMultiLvlLbl val="0"/>
      </c:catAx>
      <c:valAx>
        <c:axId val="39145449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index</a:t>
                </a:r>
              </a:p>
            </c:rich>
          </c:tx>
          <c:layout>
            <c:manualLayout>
              <c:xMode val="edge"/>
              <c:yMode val="edge"/>
              <c:x val="1.171542706721777E-2"/>
              <c:y val="0.37127651861196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9145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122396144850575E-2"/>
          <c:y val="0.92029291285869885"/>
          <c:w val="0.88598401146507622"/>
          <c:h val="5.88004181333801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676274</xdr:colOff>
      <xdr:row>15</xdr:row>
      <xdr:rowOff>0</xdr:rowOff>
    </xdr:from>
    <xdr:to>
      <xdr:col>13</xdr:col>
      <xdr:colOff>719235</xdr:colOff>
      <xdr:row>33</xdr:row>
      <xdr:rowOff>19438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Tabulka3" displayName="Tabulka3" ref="A9:A14" headerRowCount="0" totalsRowShown="0" headerRowDxfId="3" dataDxfId="2">
  <tableColumns count="1">
    <tableColumn id="2" name="Sloupec2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B10" zoomScale="98" zoomScaleNormal="98" workbookViewId="0">
      <selection activeCell="P35" sqref="P35"/>
    </sheetView>
  </sheetViews>
  <sheetFormatPr defaultColWidth="11.42578125" defaultRowHeight="15" x14ac:dyDescent="0.25"/>
  <cols>
    <col min="1" max="1" width="5.7109375" style="3" customWidth="1"/>
    <col min="2" max="2" width="23.85546875" style="3" customWidth="1"/>
    <col min="3" max="3" width="14.140625" style="3" customWidth="1"/>
    <col min="4" max="8" width="10.28515625" style="3" customWidth="1"/>
    <col min="9" max="17" width="11.28515625" style="3" customWidth="1"/>
    <col min="18" max="16384" width="11.42578125" style="3"/>
  </cols>
  <sheetData>
    <row r="1" spans="1:20" ht="18.75" x14ac:dyDescent="0.3">
      <c r="B1" s="32" t="s">
        <v>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11"/>
    </row>
    <row r="2" spans="1:20" x14ac:dyDescent="0.25">
      <c r="B2" s="5"/>
      <c r="R2" s="11"/>
    </row>
    <row r="3" spans="1:20" ht="15.75" x14ac:dyDescent="0.25">
      <c r="A3" s="15"/>
      <c r="B3" s="16"/>
      <c r="C3" s="12" t="s">
        <v>5</v>
      </c>
      <c r="D3" s="16">
        <v>2000</v>
      </c>
      <c r="E3" s="16">
        <v>2001</v>
      </c>
      <c r="F3" s="16">
        <v>2002</v>
      </c>
      <c r="G3" s="16">
        <v>2003</v>
      </c>
      <c r="H3" s="16">
        <v>2004</v>
      </c>
      <c r="I3" s="16">
        <v>2005</v>
      </c>
      <c r="J3" s="16">
        <v>2006</v>
      </c>
      <c r="K3" s="16">
        <v>2007</v>
      </c>
      <c r="L3" s="16">
        <v>2008</v>
      </c>
      <c r="M3" s="16">
        <v>2009</v>
      </c>
      <c r="N3" s="16">
        <v>2010</v>
      </c>
      <c r="O3" s="16">
        <v>2011</v>
      </c>
      <c r="P3" s="16">
        <v>2012</v>
      </c>
      <c r="Q3" s="12">
        <v>2013</v>
      </c>
      <c r="R3" s="16">
        <v>2014</v>
      </c>
      <c r="S3" s="16">
        <v>2015</v>
      </c>
      <c r="T3" s="16" t="s">
        <v>12</v>
      </c>
    </row>
    <row r="4" spans="1:20" ht="15.75" x14ac:dyDescent="0.25">
      <c r="A4" s="17">
        <v>1</v>
      </c>
      <c r="B4" s="18" t="s">
        <v>1</v>
      </c>
      <c r="C4" s="19" t="s">
        <v>10</v>
      </c>
      <c r="D4" s="27">
        <v>4095</v>
      </c>
      <c r="E4" s="27">
        <v>4143</v>
      </c>
      <c r="F4" s="27">
        <v>4241</v>
      </c>
      <c r="G4" s="27">
        <v>4386</v>
      </c>
      <c r="H4" s="27">
        <v>4578</v>
      </c>
      <c r="I4" s="27">
        <v>5032</v>
      </c>
      <c r="J4" s="27">
        <v>5472</v>
      </c>
      <c r="K4" s="27">
        <v>6095</v>
      </c>
      <c r="L4" s="27">
        <v>6772</v>
      </c>
      <c r="M4" s="27">
        <v>6767</v>
      </c>
      <c r="N4" s="27">
        <v>7109</v>
      </c>
      <c r="O4" s="27">
        <v>7544</v>
      </c>
      <c r="P4" s="27">
        <v>7585</v>
      </c>
      <c r="Q4" s="27">
        <v>8150</v>
      </c>
      <c r="R4" s="27">
        <v>8562</v>
      </c>
      <c r="S4" s="27">
        <v>9072.4789799259852</v>
      </c>
      <c r="T4" s="27">
        <v>9722.88039613605</v>
      </c>
    </row>
    <row r="5" spans="1:20" ht="15.75" customHeight="1" x14ac:dyDescent="0.25">
      <c r="A5" s="17">
        <v>2</v>
      </c>
      <c r="B5" s="33" t="s">
        <v>7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20" ht="31.5" x14ac:dyDescent="0.25">
      <c r="A6" s="17">
        <v>3</v>
      </c>
      <c r="B6" s="20" t="s">
        <v>7</v>
      </c>
      <c r="C6" s="16" t="s">
        <v>0</v>
      </c>
      <c r="D6" s="28">
        <v>1605.7329999999999</v>
      </c>
      <c r="E6" s="28">
        <v>1423.4</v>
      </c>
      <c r="F6" s="28">
        <v>1799.81</v>
      </c>
      <c r="G6" s="28">
        <v>1593.325</v>
      </c>
      <c r="H6" s="28">
        <v>1600.4870000000001</v>
      </c>
      <c r="I6" s="28">
        <v>1750.0612286118831</v>
      </c>
      <c r="J6" s="28">
        <v>1759.1212685475607</v>
      </c>
      <c r="K6" s="28">
        <v>1859.8154201284333</v>
      </c>
      <c r="L6" s="28">
        <v>1803.7175236719127</v>
      </c>
      <c r="M6" s="28">
        <v>1677.0993719852997</v>
      </c>
      <c r="N6" s="28">
        <v>1794.0378150422982</v>
      </c>
      <c r="O6" s="28">
        <v>1905.354454822723</v>
      </c>
      <c r="P6" s="28">
        <v>1854.5347007423704</v>
      </c>
      <c r="Q6" s="28">
        <v>1822.1937317359198</v>
      </c>
      <c r="R6" s="28">
        <v>1808.3703336958724</v>
      </c>
      <c r="S6" s="28">
        <v>1851.0062452986144</v>
      </c>
      <c r="T6" s="28">
        <v>1854.8485666014428</v>
      </c>
    </row>
    <row r="7" spans="1:20" ht="31.5" x14ac:dyDescent="0.25">
      <c r="A7" s="17">
        <v>4</v>
      </c>
      <c r="B7" s="25" t="s">
        <v>13</v>
      </c>
      <c r="C7" s="21" t="s">
        <v>14</v>
      </c>
      <c r="D7" s="28">
        <f>IF(D6="", "n/a", D6*1000/D$4)</f>
        <v>392.12039072039073</v>
      </c>
      <c r="E7" s="28">
        <f>IF(E6="", "n/a", E6*1000/E$4)</f>
        <v>343.56746319092446</v>
      </c>
      <c r="F7" s="28">
        <f t="shared" ref="F7:R7" si="0">IF(F6="", "n/a", F6*1000/F$4)</f>
        <v>424.38340014147605</v>
      </c>
      <c r="G7" s="28">
        <f t="shared" si="0"/>
        <v>363.27519379844961</v>
      </c>
      <c r="H7" s="28">
        <f t="shared" si="0"/>
        <v>349.60397553516822</v>
      </c>
      <c r="I7" s="28">
        <f t="shared" si="0"/>
        <v>347.7864126812168</v>
      </c>
      <c r="J7" s="28">
        <f t="shared" si="0"/>
        <v>321.47684001234666</v>
      </c>
      <c r="K7" s="28">
        <f t="shared" si="0"/>
        <v>305.13788681352474</v>
      </c>
      <c r="L7" s="28">
        <f t="shared" si="0"/>
        <v>266.34930946129839</v>
      </c>
      <c r="M7" s="28">
        <f t="shared" si="0"/>
        <v>247.83498921018173</v>
      </c>
      <c r="N7" s="28">
        <f t="shared" si="0"/>
        <v>252.36148755694165</v>
      </c>
      <c r="O7" s="28">
        <f t="shared" si="0"/>
        <v>252.56554279198343</v>
      </c>
      <c r="P7" s="28">
        <f t="shared" si="0"/>
        <v>244.50029014401719</v>
      </c>
      <c r="Q7" s="28">
        <f t="shared" si="0"/>
        <v>223.58205297373249</v>
      </c>
      <c r="R7" s="28">
        <f t="shared" si="0"/>
        <v>211.20886868674054</v>
      </c>
      <c r="S7" s="28">
        <f t="shared" ref="S7:T7" si="1">IF(S6="", "n/a", S6*1000/S$4)</f>
        <v>204.02430795311861</v>
      </c>
      <c r="T7" s="28">
        <f t="shared" si="1"/>
        <v>190.77150916497692</v>
      </c>
    </row>
    <row r="8" spans="1:20" ht="15.75" customHeight="1" x14ac:dyDescent="0.25">
      <c r="A8" s="17">
        <v>5</v>
      </c>
      <c r="B8" s="33" t="s">
        <v>8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6"/>
    </row>
    <row r="9" spans="1:20" ht="31.5" x14ac:dyDescent="0.25">
      <c r="A9" s="17">
        <v>6</v>
      </c>
      <c r="B9" s="22" t="s">
        <v>8</v>
      </c>
      <c r="C9" s="16" t="s">
        <v>0</v>
      </c>
      <c r="D9" s="29">
        <v>2764.9720918799999</v>
      </c>
      <c r="E9" s="29">
        <v>2677.4138032800001</v>
      </c>
      <c r="F9" s="29">
        <v>2891.8549376399997</v>
      </c>
      <c r="G9" s="29">
        <v>2740.0878184799999</v>
      </c>
      <c r="H9" s="29">
        <v>2748.5708302799999</v>
      </c>
      <c r="I9" s="29">
        <v>2915.2125204039407</v>
      </c>
      <c r="J9" s="29">
        <v>2965.7811633450929</v>
      </c>
      <c r="K9" s="29">
        <v>3084.3099208915405</v>
      </c>
      <c r="L9" s="29">
        <v>3041.4131916296465</v>
      </c>
      <c r="M9" s="29">
        <v>2810.1819756637806</v>
      </c>
      <c r="N9" s="29">
        <v>2869.7607321435016</v>
      </c>
      <c r="O9" s="29">
        <v>3139.7587032855163</v>
      </c>
      <c r="P9" s="29">
        <v>2999.3883607744301</v>
      </c>
      <c r="Q9" s="29">
        <v>2781.9061631797495</v>
      </c>
      <c r="R9" s="29">
        <v>2700.5077846109125</v>
      </c>
      <c r="S9" s="29">
        <v>2678.1699576687388</v>
      </c>
      <c r="T9" s="29">
        <v>2685.1960149931601</v>
      </c>
    </row>
    <row r="10" spans="1:20" ht="31.5" x14ac:dyDescent="0.25">
      <c r="A10" s="17">
        <v>7</v>
      </c>
      <c r="B10" s="23" t="s">
        <v>3</v>
      </c>
      <c r="C10" s="21" t="s">
        <v>14</v>
      </c>
      <c r="D10" s="28">
        <f>IF(D9="", "n/a", D9*1000/D$4)</f>
        <v>675.206860043956</v>
      </c>
      <c r="E10" s="28">
        <f t="shared" ref="E10:R10" si="2">IF(E9="", "n/a", E9*1000/E$4)</f>
        <v>646.25001286024622</v>
      </c>
      <c r="F10" s="28">
        <f t="shared" si="2"/>
        <v>681.88043801933497</v>
      </c>
      <c r="G10" s="28">
        <f t="shared" si="2"/>
        <v>624.73502473324208</v>
      </c>
      <c r="H10" s="28">
        <f t="shared" si="2"/>
        <v>600.3868130799475</v>
      </c>
      <c r="I10" s="28">
        <f t="shared" si="2"/>
        <v>579.3347616065065</v>
      </c>
      <c r="J10" s="28">
        <f t="shared" si="2"/>
        <v>541.99217166394237</v>
      </c>
      <c r="K10" s="28">
        <f t="shared" si="2"/>
        <v>506.03936355890738</v>
      </c>
      <c r="L10" s="28">
        <f t="shared" si="2"/>
        <v>449.11594678524017</v>
      </c>
      <c r="M10" s="28">
        <f t="shared" si="2"/>
        <v>415.27737190243545</v>
      </c>
      <c r="N10" s="28">
        <f t="shared" si="2"/>
        <v>403.67994544148286</v>
      </c>
      <c r="O10" s="28">
        <f t="shared" si="2"/>
        <v>416.19282917358379</v>
      </c>
      <c r="P10" s="28">
        <f t="shared" si="2"/>
        <v>395.43683068878443</v>
      </c>
      <c r="Q10" s="28">
        <f t="shared" si="2"/>
        <v>341.33817953125759</v>
      </c>
      <c r="R10" s="28">
        <f t="shared" si="2"/>
        <v>315.40618834511946</v>
      </c>
      <c r="S10" s="28">
        <f t="shared" ref="S10:T10" si="3">IF(S9="", "n/a", S9*1000/S$4)</f>
        <v>295.19715213389094</v>
      </c>
      <c r="T10" s="28">
        <f t="shared" si="3"/>
        <v>276.17289379187247</v>
      </c>
    </row>
    <row r="11" spans="1:20" ht="15.75" customHeight="1" x14ac:dyDescent="0.25">
      <c r="A11" s="17">
        <v>8</v>
      </c>
      <c r="B11" s="33" t="s">
        <v>9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5"/>
    </row>
    <row r="12" spans="1:20" ht="15.75" x14ac:dyDescent="0.25">
      <c r="A12" s="17">
        <v>9</v>
      </c>
      <c r="B12" s="18" t="s">
        <v>1</v>
      </c>
      <c r="C12" s="19"/>
      <c r="D12" s="13">
        <v>100</v>
      </c>
      <c r="E12" s="30">
        <v>101.17216117216117</v>
      </c>
      <c r="F12" s="30">
        <v>103.56532356532358</v>
      </c>
      <c r="G12" s="30">
        <v>107.10622710622711</v>
      </c>
      <c r="H12" s="30">
        <v>111.7948717948718</v>
      </c>
      <c r="I12" s="30">
        <v>122.88156288156289</v>
      </c>
      <c r="J12" s="30">
        <v>133.62637362637361</v>
      </c>
      <c r="K12" s="30">
        <v>148.84004884004884</v>
      </c>
      <c r="L12" s="30">
        <v>165.37240537240535</v>
      </c>
      <c r="M12" s="30">
        <v>165.25030525030525</v>
      </c>
      <c r="N12" s="30">
        <v>173.6019536019536</v>
      </c>
      <c r="O12" s="30">
        <v>184.22466422466422</v>
      </c>
      <c r="P12" s="30">
        <v>185.22588522588524</v>
      </c>
      <c r="Q12" s="30">
        <v>199.02319902319903</v>
      </c>
      <c r="R12" s="30">
        <v>209.08424908424911</v>
      </c>
      <c r="S12" s="30">
        <v>221.5501582399508</v>
      </c>
      <c r="T12" s="30">
        <v>237.43297670661906</v>
      </c>
    </row>
    <row r="13" spans="1:20" ht="31.5" x14ac:dyDescent="0.25">
      <c r="A13" s="17">
        <v>10</v>
      </c>
      <c r="B13" s="22" t="s">
        <v>8</v>
      </c>
      <c r="C13" s="16"/>
      <c r="D13" s="16">
        <v>100</v>
      </c>
      <c r="E13" s="29">
        <f>E9/$D$9*100</f>
        <v>96.833302988585828</v>
      </c>
      <c r="F13" s="29">
        <f t="shared" ref="F13:R13" si="4">F9/$D$9*100</f>
        <v>104.58893766532478</v>
      </c>
      <c r="G13" s="29">
        <f t="shared" si="4"/>
        <v>99.100017194637203</v>
      </c>
      <c r="H13" s="29">
        <f t="shared" si="4"/>
        <v>99.406819994741852</v>
      </c>
      <c r="I13" s="29">
        <f t="shared" si="4"/>
        <v>105.43370506216527</v>
      </c>
      <c r="J13" s="29">
        <f t="shared" si="4"/>
        <v>107.26260753426106</v>
      </c>
      <c r="K13" s="29">
        <f t="shared" si="4"/>
        <v>111.54940514406464</v>
      </c>
      <c r="L13" s="29">
        <f t="shared" si="4"/>
        <v>109.99797070507444</v>
      </c>
      <c r="M13" s="29">
        <f t="shared" si="4"/>
        <v>101.63509367478068</v>
      </c>
      <c r="N13" s="29">
        <f t="shared" si="4"/>
        <v>103.78986249341318</v>
      </c>
      <c r="O13" s="29">
        <f t="shared" si="4"/>
        <v>113.5548063036935</v>
      </c>
      <c r="P13" s="29">
        <f t="shared" si="4"/>
        <v>108.47806998062836</v>
      </c>
      <c r="Q13" s="31">
        <f t="shared" si="4"/>
        <v>100.61244998998291</v>
      </c>
      <c r="R13" s="31">
        <f t="shared" si="4"/>
        <v>97.66853678348501</v>
      </c>
      <c r="S13" s="31">
        <f t="shared" ref="S13:T13" si="5">S9/$D$9*100</f>
        <v>96.860650620446549</v>
      </c>
      <c r="T13" s="31">
        <f t="shared" si="5"/>
        <v>97.114760140938799</v>
      </c>
    </row>
    <row r="14" spans="1:20" ht="15.75" x14ac:dyDescent="0.25">
      <c r="A14" s="17">
        <v>11</v>
      </c>
      <c r="B14" s="23" t="s">
        <v>3</v>
      </c>
      <c r="C14" s="12"/>
      <c r="D14" s="24">
        <f>IF(D13="", "n/a", D13*100/D$12)</f>
        <v>100</v>
      </c>
      <c r="E14" s="28">
        <f t="shared" ref="E14:R14" si="6">IF(E13="", "n/a", E13*100/E$12)</f>
        <v>95.711410991614514</v>
      </c>
      <c r="F14" s="28">
        <f t="shared" si="6"/>
        <v>100.9883753217413</v>
      </c>
      <c r="G14" s="28">
        <f t="shared" si="6"/>
        <v>92.524981854090129</v>
      </c>
      <c r="H14" s="28">
        <f t="shared" si="6"/>
        <v>88.91894449070945</v>
      </c>
      <c r="I14" s="28">
        <f t="shared" si="6"/>
        <v>85.801077549595945</v>
      </c>
      <c r="J14" s="28">
        <f t="shared" si="6"/>
        <v>80.270536888303937</v>
      </c>
      <c r="K14" s="28">
        <f t="shared" si="6"/>
        <v>74.945826753887559</v>
      </c>
      <c r="L14" s="28">
        <f t="shared" si="6"/>
        <v>66.515311582587103</v>
      </c>
      <c r="M14" s="28">
        <f t="shared" si="6"/>
        <v>61.503725225096332</v>
      </c>
      <c r="N14" s="28">
        <f t="shared" si="6"/>
        <v>59.786114349490362</v>
      </c>
      <c r="O14" s="28">
        <f t="shared" si="6"/>
        <v>61.639306974234472</v>
      </c>
      <c r="P14" s="28">
        <f t="shared" si="6"/>
        <v>58.565286298045244</v>
      </c>
      <c r="Q14" s="28">
        <f t="shared" si="6"/>
        <v>50.553126712758278</v>
      </c>
      <c r="R14" s="28">
        <f t="shared" si="6"/>
        <v>46.712527228261045</v>
      </c>
      <c r="S14" s="28">
        <f t="shared" ref="S14:T14" si="7">IF(S13="", "n/a", S13*100/S$12)</f>
        <v>43.719513174773368</v>
      </c>
      <c r="T14" s="28">
        <f t="shared" si="7"/>
        <v>40.901967994503721</v>
      </c>
    </row>
    <row r="15" spans="1:20" ht="15.75" x14ac:dyDescent="0.25">
      <c r="A15" s="6"/>
      <c r="B15" s="7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4"/>
      <c r="R15" s="14"/>
    </row>
    <row r="16" spans="1:20" ht="15.75" x14ac:dyDescent="0.25">
      <c r="A16" s="2"/>
      <c r="B16" s="10" t="s">
        <v>4</v>
      </c>
      <c r="Q16" s="14"/>
      <c r="R16" s="11"/>
    </row>
    <row r="17" spans="2:18" ht="15.75" x14ac:dyDescent="0.25">
      <c r="B17" s="1" t="s">
        <v>6</v>
      </c>
      <c r="Q17" s="11"/>
      <c r="R17" s="11"/>
    </row>
    <row r="18" spans="2:18" ht="15.75" x14ac:dyDescent="0.25">
      <c r="B18" s="1"/>
      <c r="Q18" s="11"/>
      <c r="R18" s="11"/>
    </row>
    <row r="19" spans="2:18" x14ac:dyDescent="0.25">
      <c r="B19" s="26" t="s">
        <v>11</v>
      </c>
      <c r="R19" s="11"/>
    </row>
    <row r="20" spans="2:18" ht="15.75" x14ac:dyDescent="0.25">
      <c r="B20" s="4"/>
    </row>
    <row r="21" spans="2:18" ht="15.75" x14ac:dyDescent="0.25">
      <c r="B21" s="4"/>
    </row>
    <row r="22" spans="2:18" ht="15.75" x14ac:dyDescent="0.25">
      <c r="B22" s="4"/>
    </row>
    <row r="23" spans="2:18" ht="15.75" x14ac:dyDescent="0.25">
      <c r="B23" s="4"/>
    </row>
    <row r="24" spans="2:18" ht="15.75" x14ac:dyDescent="0.25">
      <c r="B24" s="4"/>
    </row>
    <row r="25" spans="2:18" ht="15.75" x14ac:dyDescent="0.25">
      <c r="B25" s="4"/>
    </row>
    <row r="26" spans="2:18" ht="15.75" x14ac:dyDescent="0.25">
      <c r="B26" s="4"/>
    </row>
    <row r="27" spans="2:18" ht="15.75" x14ac:dyDescent="0.25">
      <c r="B27" s="4"/>
    </row>
    <row r="28" spans="2:18" ht="15.75" x14ac:dyDescent="0.25">
      <c r="B28" s="4"/>
    </row>
    <row r="29" spans="2:18" ht="15.75" x14ac:dyDescent="0.25">
      <c r="B29" s="4"/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80" orientation="landscape" verticalDpi="0" r:id="rId1"/>
    </customSheetView>
  </customSheetViews>
  <mergeCells count="4">
    <mergeCell ref="B1:Q1"/>
    <mergeCell ref="B5:R5"/>
    <mergeCell ref="B11:R11"/>
    <mergeCell ref="B8:R8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60" orientation="landscape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Dusko Janjic</cp:lastModifiedBy>
  <cp:lastPrinted>2013-04-23T07:12:56Z</cp:lastPrinted>
  <dcterms:created xsi:type="dcterms:W3CDTF">2011-05-01T09:55:58Z</dcterms:created>
  <dcterms:modified xsi:type="dcterms:W3CDTF">2018-03-13T11:25:28Z</dcterms:modified>
</cp:coreProperties>
</file>