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5 Turizam\047\CSI 047 3\"/>
    </mc:Choice>
  </mc:AlternateContent>
  <xr:revisionPtr revIDLastSave="0" documentId="13_ncr:1_{344423A3-BB52-4A3B-9291-243715AB5491}" xr6:coauthVersionLast="47" xr6:coauthVersionMax="47" xr10:uidLastSave="{00000000-0000-0000-0000-000000000000}"/>
  <bookViews>
    <workbookView xWindow="-118" yWindow="-118" windowWidth="25370" windowHeight="13759" firstSheet="1" activeTab="1" xr2:uid="{00000000-000D-0000-FFFF-FFFF00000000}"/>
  </bookViews>
  <sheets>
    <sheet name="INFO" sheetId="5" r:id="rId1"/>
    <sheet name="доаѓање и ноќевање" sheetId="2" r:id="rId2"/>
    <sheet name="регионална дистрибуција" sheetId="3" r:id="rId3"/>
    <sheet name="по видови места" sheetId="4" r:id="rId4"/>
  </sheets>
  <definedNames>
    <definedName name="_xlchart.v5.0" hidden="1">'регионална дистрибуција'!$AB$4</definedName>
    <definedName name="_xlchart.v5.1" hidden="1">'регионална дистрибуција'!$AB$5:$AB$12</definedName>
    <definedName name="_xlchart.v5.2" hidden="1">'регионална дистрибуција'!$AC$4</definedName>
    <definedName name="_xlchart.v5.3" hidden="1">'регионална дистрибуција'!$AC$5:$AC$12</definedName>
    <definedName name="_xlchart.v5.4" hidden="1">'регионална дистрибуција'!$AH$4</definedName>
    <definedName name="_xlchart.v5.5" hidden="1">'регионална дистрибуција'!$AH$5:$AH$12</definedName>
    <definedName name="_xlchart.v5.6" hidden="1">'регионална дистрибуција'!$AI$4</definedName>
    <definedName name="_xlchart.v5.7" hidden="1">'регионална дистрибуција'!$AI$5:$AI$12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2" l="1"/>
  <c r="T7" i="2"/>
  <c r="U7" i="2"/>
  <c r="V7" i="2"/>
  <c r="W7" i="2"/>
  <c r="R7" i="2"/>
  <c r="Y18" i="3"/>
  <c r="Y19" i="3"/>
  <c r="AA5" i="2"/>
  <c r="AA6" i="2"/>
  <c r="AA4" i="2"/>
  <c r="U40" i="4"/>
  <c r="U41" i="4"/>
  <c r="U42" i="4"/>
  <c r="U43" i="4"/>
  <c r="U44" i="4"/>
  <c r="U6" i="4"/>
  <c r="U7" i="4"/>
  <c r="U8" i="4"/>
  <c r="U9" i="4"/>
  <c r="U10" i="4"/>
  <c r="X7" i="3"/>
  <c r="X8" i="3"/>
  <c r="X9" i="3"/>
  <c r="X10" i="3"/>
  <c r="X11" i="3"/>
  <c r="X12" i="3"/>
  <c r="X13" i="3"/>
  <c r="X6" i="3"/>
  <c r="X21" i="3"/>
  <c r="X22" i="3"/>
  <c r="X23" i="3"/>
  <c r="X24" i="3"/>
  <c r="X25" i="3"/>
  <c r="X26" i="3"/>
  <c r="X27" i="3"/>
  <c r="X20" i="3"/>
  <c r="W6" i="2"/>
  <c r="B19" i="3"/>
  <c r="B5" i="2" s="1"/>
  <c r="B5" i="3"/>
  <c r="B4" i="2" s="1"/>
  <c r="Y4" i="2" s="1"/>
  <c r="V6" i="2"/>
  <c r="U5" i="3"/>
  <c r="U4" i="2" s="1"/>
  <c r="B39" i="4"/>
  <c r="U39" i="4" s="1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B5" i="4"/>
  <c r="U5" i="4" s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B39" i="3"/>
  <c r="B35" i="3"/>
  <c r="B34" i="3"/>
  <c r="B33" i="3"/>
  <c r="B32" i="3"/>
  <c r="C35" i="3"/>
  <c r="C34" i="3"/>
  <c r="T19" i="3"/>
  <c r="T5" i="2"/>
  <c r="U19" i="3"/>
  <c r="U5" i="2"/>
  <c r="O5" i="3"/>
  <c r="O4" i="2"/>
  <c r="B36" i="3"/>
  <c r="B37" i="3"/>
  <c r="C36" i="3"/>
  <c r="C37" i="3"/>
  <c r="C39" i="3"/>
  <c r="C32" i="3"/>
  <c r="T5" i="3"/>
  <c r="T4" i="2"/>
  <c r="C33" i="3"/>
  <c r="S5" i="3"/>
  <c r="S4" i="2"/>
  <c r="S19" i="3"/>
  <c r="S5" i="2" s="1"/>
  <c r="S6" i="2" s="1"/>
  <c r="Q19" i="3"/>
  <c r="Q5" i="2"/>
  <c r="Q6" i="2" s="1"/>
  <c r="R19" i="3"/>
  <c r="R5" i="2" s="1"/>
  <c r="Q5" i="3"/>
  <c r="Q4" i="2"/>
  <c r="R5" i="3"/>
  <c r="R4" i="2" s="1"/>
  <c r="P19" i="3"/>
  <c r="P5" i="2"/>
  <c r="P6" i="2" s="1"/>
  <c r="P5" i="3"/>
  <c r="P4" i="2" s="1"/>
  <c r="C38" i="3"/>
  <c r="B38" i="3"/>
  <c r="C19" i="3"/>
  <c r="C5" i="2" s="1"/>
  <c r="D19" i="3"/>
  <c r="D5" i="2"/>
  <c r="E19" i="3"/>
  <c r="E5" i="2" s="1"/>
  <c r="F19" i="3"/>
  <c r="F5" i="2"/>
  <c r="G19" i="3"/>
  <c r="G5" i="2" s="1"/>
  <c r="H19" i="3"/>
  <c r="H5" i="2"/>
  <c r="I19" i="3"/>
  <c r="I5" i="2" s="1"/>
  <c r="J19" i="3"/>
  <c r="J5" i="2"/>
  <c r="K19" i="3"/>
  <c r="K5" i="2" s="1"/>
  <c r="L19" i="3"/>
  <c r="L5" i="2"/>
  <c r="M19" i="3"/>
  <c r="M5" i="2" s="1"/>
  <c r="N19" i="3"/>
  <c r="N5" i="2"/>
  <c r="O19" i="3"/>
  <c r="O5" i="2" s="1"/>
  <c r="O6" i="2" s="1"/>
  <c r="C5" i="3"/>
  <c r="C4" i="2"/>
  <c r="D5" i="3"/>
  <c r="D4" i="2" s="1"/>
  <c r="E5" i="3"/>
  <c r="E4" i="2"/>
  <c r="F5" i="3"/>
  <c r="F4" i="2" s="1"/>
  <c r="G5" i="3"/>
  <c r="G4" i="2"/>
  <c r="H5" i="3"/>
  <c r="H4" i="2" s="1"/>
  <c r="I5" i="3"/>
  <c r="I4" i="2"/>
  <c r="J5" i="3"/>
  <c r="J4" i="2" s="1"/>
  <c r="K5" i="3"/>
  <c r="K4" i="2"/>
  <c r="L5" i="3"/>
  <c r="L4" i="2" s="1"/>
  <c r="M5" i="3"/>
  <c r="M4" i="2"/>
  <c r="N5" i="3"/>
  <c r="N4" i="2" s="1"/>
  <c r="N6" i="2" s="1"/>
  <c r="X5" i="3"/>
  <c r="Y9" i="3" s="1"/>
  <c r="Y10" i="3"/>
  <c r="X19" i="3"/>
  <c r="C31" i="3" s="1"/>
  <c r="Y8" i="3"/>
  <c r="Y13" i="3"/>
  <c r="Y6" i="3"/>
  <c r="Y7" i="3"/>
  <c r="Y11" i="3"/>
  <c r="B31" i="3"/>
  <c r="T6" i="2" l="1"/>
  <c r="G6" i="2"/>
  <c r="K6" i="2"/>
  <c r="C6" i="2"/>
  <c r="H6" i="2"/>
  <c r="M6" i="2"/>
  <c r="E6" i="2"/>
  <c r="D6" i="2"/>
  <c r="I6" i="2"/>
  <c r="U6" i="2"/>
  <c r="J6" i="2"/>
  <c r="R6" i="2"/>
  <c r="V10" i="4"/>
  <c r="V8" i="4"/>
  <c r="V6" i="4"/>
  <c r="V9" i="4"/>
  <c r="V7" i="4"/>
  <c r="L6" i="2"/>
  <c r="V42" i="4"/>
  <c r="V41" i="4"/>
  <c r="V40" i="4"/>
  <c r="V43" i="4"/>
  <c r="V44" i="4"/>
  <c r="X4" i="2"/>
  <c r="F6" i="2"/>
  <c r="X5" i="2"/>
  <c r="Y5" i="2"/>
  <c r="B6" i="2"/>
  <c r="Y6" i="2" s="1"/>
  <c r="Y12" i="3"/>
  <c r="X6" i="2" l="1"/>
</calcChain>
</file>

<file path=xl/sharedStrings.xml><?xml version="1.0" encoding="utf-8"?>
<sst xmlns="http://schemas.openxmlformats.org/spreadsheetml/2006/main" count="131" uniqueCount="85">
  <si>
    <t>Вкупно</t>
  </si>
  <si>
    <t xml:space="preserve">Вкупно </t>
  </si>
  <si>
    <t>ноќевања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</si>
  <si>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</si>
  <si>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</si>
  <si>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</si>
  <si>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</si>
  <si>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</si>
  <si>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</si>
  <si>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</si>
  <si>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</si>
  <si>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t>број на туристи</t>
  </si>
  <si>
    <t>број на ноќевања</t>
  </si>
  <si>
    <t>просечен престој</t>
  </si>
  <si>
    <t>Табела 1. Вкупен број на домашни туристи, број на ноќевања и просечен престој</t>
  </si>
  <si>
    <t>Табела 2. Број на домашни туристи според статистички региони</t>
  </si>
  <si>
    <t>Табела 3. Број на ноќевања според статистички региони</t>
  </si>
  <si>
    <t>Скопје</t>
  </si>
  <si>
    <t>Бањски места</t>
  </si>
  <si>
    <t>Планински места</t>
  </si>
  <si>
    <t>Други места</t>
  </si>
  <si>
    <t>Табела 4. Доаѓања на домашни туристи по видови места</t>
  </si>
  <si>
    <t>Табела 5. Ноќевања на домашни туристи по видови места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</si>
  <si>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</si>
  <si>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</si>
  <si>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</si>
  <si>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</si>
  <si>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</si>
  <si>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</si>
  <si>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</si>
  <si>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</si>
  <si>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</si>
  <si>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</si>
  <si>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</si>
  <si>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</si>
  <si>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</si>
  <si>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</si>
  <si>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</si>
  <si>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</si>
  <si>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</si>
  <si>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</si>
  <si>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</si>
  <si>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</si>
  <si>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</si>
  <si>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</si>
  <si>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</si>
  <si>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</si>
  <si>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</si>
  <si>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</si>
  <si>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</si>
  <si>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Туризам</t>
  </si>
  <si>
    <t>Државен завод за статистика</t>
  </si>
  <si>
    <t>http://makstat.stat.gov.mk/PXWeb/pxweb/mk/MakStat/MakStat__TirizamUgostitel__Turizam/525_Turizam_Reg_ZemjiGod_mk.px/table/tableViewLayout2/?rxid=46ee0f64-2992-4b45-a2d9-cb4e5f7ec5ef</t>
  </si>
  <si>
    <t>регионална дистрибуција</t>
  </si>
  <si>
    <t>по видови места</t>
  </si>
  <si>
    <t>Туристички промет во Република Македонија - Домашна туристичка посетеност</t>
  </si>
  <si>
    <t>МК НИ 047 3</t>
  </si>
  <si>
    <t>2000-2016</t>
  </si>
  <si>
    <t>Turizam 047- 1.3 - 2008</t>
  </si>
  <si>
    <t>В1  - Turizam 047- 1.3 - 2008</t>
  </si>
  <si>
    <t>В2 - CSI 047 3 2010 MK</t>
  </si>
  <si>
    <t>В3 - CSI 047 3 2012 MK</t>
  </si>
  <si>
    <t>В4 - CSI 047 3 2014 MK</t>
  </si>
  <si>
    <t>доаѓање и ноќевање</t>
  </si>
  <si>
    <t>Домашна туристичка посетеност</t>
  </si>
  <si>
    <t>Езерски места</t>
  </si>
  <si>
    <t>Вкупен број на домашни туристи, број на ноќевања и просечен престој</t>
  </si>
  <si>
    <t>http://makstat.stat.gov.mk/PXWeb/pxweb/mk/MakStat/MakStat__TirizamUgostitel__Turizam/605_Turizam_RM_MestaGod_mk.px/table/tableViewLayout2/?rxid=46ee0f64-2992-4b45-a2d9-cb4e5f7ec5ef</t>
  </si>
  <si>
    <t>http://makstat.stat.gov.mk/PXWeb/pxweb/mk/MakStat/MakStat__TirizamUgostitel__Turizam/575_Turizam_RM_SerijaGod_mk.px/table/tableViewLayout2/?rxid=46ee0f64-2992-4b45-a2d9-cb4e5f7ec5ef</t>
  </si>
  <si>
    <t>Број на домашни туристи и ноќевања според статистички региони</t>
  </si>
  <si>
    <t>Број на домашни туристи и ноќевања по видови места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</si>
  <si>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</si>
  <si>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Province</t>
  </si>
  <si>
    <t>Vardar</t>
  </si>
  <si>
    <t>Eastern</t>
  </si>
  <si>
    <t>Southwestern</t>
  </si>
  <si>
    <t>Southeastern</t>
  </si>
  <si>
    <t>Pelagonia</t>
  </si>
  <si>
    <t>Polog</t>
  </si>
  <si>
    <t>Northeastern</t>
  </si>
  <si>
    <t>Skopski</t>
  </si>
  <si>
    <t>Домашни туристи</t>
  </si>
  <si>
    <t>Ноќевања на домашни туристи</t>
  </si>
  <si>
    <t>Ана Димишкова</t>
  </si>
  <si>
    <t>CSI 047 3 2022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</si>
</sst>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sz val="9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  <xf numFmtId="0" fontId="19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/>
    </xf>
    <xf numFmtId="3" fontId="1" fillId="0" borderId="1" xfId="0" applyNumberFormat="1" applyFont="1" applyBorder="1"/>
    <xf numFmtId="0" fontId="8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0" fillId="0" borderId="1" xfId="0" applyBorder="1"/>
    <xf numFmtId="2" fontId="0" fillId="0" borderId="0" xfId="0" applyNumberFormat="1"/>
    <xf numFmtId="0" fontId="9" fillId="0" borderId="0" xfId="0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164" fontId="1" fillId="0" borderId="0" xfId="1" applyNumberFormat="1" applyFont="1"/>
    <xf numFmtId="0" fontId="13" fillId="0" borderId="0" xfId="2"/>
    <xf numFmtId="0" fontId="15" fillId="3" borderId="5" xfId="3" applyFont="1" applyFill="1" applyBorder="1" applyAlignment="1">
      <alignment vertical="center"/>
    </xf>
    <xf numFmtId="0" fontId="15" fillId="0" borderId="6" xfId="3" applyFont="1" applyBorder="1" applyAlignment="1" applyProtection="1">
      <alignment horizontal="left" vertical="center"/>
      <protection locked="0"/>
    </xf>
    <xf numFmtId="0" fontId="15" fillId="0" borderId="7" xfId="3" applyFont="1" applyBorder="1" applyAlignment="1">
      <alignment vertical="center"/>
    </xf>
    <xf numFmtId="0" fontId="16" fillId="0" borderId="6" xfId="3" applyFont="1" applyBorder="1" applyAlignment="1" applyProtection="1">
      <alignment horizontal="left" vertical="center"/>
      <protection locked="0"/>
    </xf>
    <xf numFmtId="0" fontId="15" fillId="4" borderId="6" xfId="3" applyFont="1" applyFill="1" applyBorder="1" applyAlignment="1" applyProtection="1">
      <alignment horizontal="left" vertical="center"/>
      <protection locked="0"/>
    </xf>
    <xf numFmtId="0" fontId="15" fillId="0" borderId="8" xfId="3" applyFont="1" applyBorder="1" applyAlignment="1" applyProtection="1">
      <alignment horizontal="left" vertical="center"/>
      <protection locked="0"/>
    </xf>
    <xf numFmtId="0" fontId="15" fillId="3" borderId="9" xfId="3" applyFont="1" applyFill="1" applyBorder="1" applyAlignment="1">
      <alignment vertical="center"/>
    </xf>
    <xf numFmtId="14" fontId="15" fillId="0" borderId="10" xfId="3" applyNumberFormat="1" applyFont="1" applyBorder="1" applyAlignment="1" applyProtection="1">
      <alignment horizontal="left" vertical="center"/>
      <protection locked="0"/>
    </xf>
    <xf numFmtId="0" fontId="15" fillId="0" borderId="11" xfId="3" applyFont="1" applyBorder="1" applyAlignment="1">
      <alignment vertical="center"/>
    </xf>
    <xf numFmtId="0" fontId="15" fillId="3" borderId="12" xfId="3" applyFont="1" applyFill="1" applyBorder="1" applyAlignment="1">
      <alignment vertical="center"/>
    </xf>
    <xf numFmtId="0" fontId="15" fillId="0" borderId="13" xfId="3" applyFont="1" applyBorder="1" applyAlignment="1" applyProtection="1">
      <alignment horizontal="left" vertical="center"/>
      <protection locked="0"/>
    </xf>
    <xf numFmtId="0" fontId="15" fillId="0" borderId="14" xfId="3" applyFont="1" applyBorder="1" applyAlignment="1">
      <alignment vertical="center"/>
    </xf>
    <xf numFmtId="0" fontId="16" fillId="0" borderId="8" xfId="3" applyFont="1" applyBorder="1" applyAlignment="1" applyProtection="1">
      <alignment horizontal="left" vertical="center"/>
      <protection locked="0"/>
    </xf>
    <xf numFmtId="0" fontId="15" fillId="3" borderId="15" xfId="3" applyFont="1" applyFill="1" applyBorder="1" applyAlignment="1">
      <alignment vertical="center"/>
    </xf>
    <xf numFmtId="14" fontId="15" fillId="0" borderId="16" xfId="3" applyNumberFormat="1" applyFont="1" applyBorder="1" applyAlignment="1" applyProtection="1">
      <alignment horizontal="left" vertical="center"/>
      <protection locked="0"/>
    </xf>
    <xf numFmtId="0" fontId="15" fillId="0" borderId="17" xfId="3" applyFont="1" applyBorder="1" applyAlignment="1">
      <alignment vertical="center"/>
    </xf>
    <xf numFmtId="0" fontId="15" fillId="3" borderId="18" xfId="3" applyFont="1" applyFill="1" applyBorder="1" applyAlignment="1">
      <alignment vertical="center"/>
    </xf>
    <xf numFmtId="0" fontId="15" fillId="3" borderId="19" xfId="3" applyFont="1" applyFill="1" applyBorder="1" applyAlignment="1">
      <alignment vertical="center"/>
    </xf>
    <xf numFmtId="0" fontId="15" fillId="3" borderId="20" xfId="3" applyFont="1" applyFill="1" applyBorder="1" applyAlignment="1">
      <alignment vertical="center"/>
    </xf>
    <xf numFmtId="0" fontId="15" fillId="0" borderId="21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5" fillId="3" borderId="23" xfId="3" applyFont="1" applyFill="1" applyBorder="1" applyAlignment="1">
      <alignment vertical="center"/>
    </xf>
    <xf numFmtId="0" fontId="15" fillId="3" borderId="24" xfId="3" applyFont="1" applyFill="1" applyBorder="1" applyAlignment="1" applyProtection="1">
      <alignment horizontal="left" vertical="center"/>
      <protection locked="0"/>
    </xf>
    <xf numFmtId="0" fontId="15" fillId="3" borderId="25" xfId="3" applyFont="1" applyFill="1" applyBorder="1" applyAlignment="1">
      <alignment vertical="center"/>
    </xf>
    <xf numFmtId="0" fontId="15" fillId="0" borderId="21" xfId="3" applyFont="1" applyBorder="1" applyAlignment="1" applyProtection="1">
      <alignment horizontal="left" vertical="center"/>
      <protection locked="0"/>
    </xf>
    <xf numFmtId="0" fontId="15" fillId="0" borderId="26" xfId="3" applyFont="1" applyBorder="1" applyAlignment="1" applyProtection="1">
      <alignment horizontal="left" vertical="center"/>
      <protection locked="0"/>
    </xf>
    <xf numFmtId="0" fontId="15" fillId="0" borderId="27" xfId="3" applyFont="1" applyBorder="1" applyAlignment="1" applyProtection="1">
      <alignment horizontal="left" vertical="center"/>
      <protection locked="0"/>
    </xf>
    <xf numFmtId="0" fontId="15" fillId="0" borderId="28" xfId="3" applyFont="1" applyBorder="1" applyAlignment="1" applyProtection="1">
      <alignment horizontal="left" vertical="center"/>
      <protection locked="0"/>
    </xf>
    <xf numFmtId="14" fontId="17" fillId="0" borderId="6" xfId="3" applyNumberFormat="1" applyFont="1" applyBorder="1" applyAlignment="1" applyProtection="1">
      <alignment horizontal="left" vertical="center"/>
      <protection locked="0"/>
    </xf>
    <xf numFmtId="0" fontId="15" fillId="0" borderId="0" xfId="3" applyFont="1" applyAlignment="1" applyProtection="1">
      <alignment horizontal="left" vertical="center"/>
      <protection locked="0"/>
    </xf>
    <xf numFmtId="0" fontId="15" fillId="0" borderId="29" xfId="3" applyFont="1" applyBorder="1" applyAlignment="1">
      <alignment vertical="center"/>
    </xf>
    <xf numFmtId="0" fontId="15" fillId="3" borderId="30" xfId="3" applyFont="1" applyFill="1" applyBorder="1" applyAlignment="1">
      <alignment vertical="center"/>
    </xf>
    <xf numFmtId="0" fontId="15" fillId="0" borderId="31" xfId="3" applyFont="1" applyBorder="1" applyAlignment="1" applyProtection="1">
      <alignment horizontal="left" vertical="center"/>
      <protection locked="0"/>
    </xf>
    <xf numFmtId="0" fontId="15" fillId="0" borderId="32" xfId="3" applyFont="1" applyBorder="1" applyAlignment="1">
      <alignment vertical="center"/>
    </xf>
    <xf numFmtId="0" fontId="15" fillId="3" borderId="33" xfId="3" applyFont="1" applyFill="1" applyBorder="1" applyAlignment="1">
      <alignment vertical="center"/>
    </xf>
    <xf numFmtId="0" fontId="13" fillId="0" borderId="0" xfId="2" applyAlignment="1">
      <alignment wrapText="1"/>
    </xf>
    <xf numFmtId="0" fontId="15" fillId="3" borderId="26" xfId="3" applyFont="1" applyFill="1" applyBorder="1" applyAlignment="1">
      <alignment vertical="center"/>
    </xf>
    <xf numFmtId="0" fontId="15" fillId="0" borderId="22" xfId="3" applyFont="1" applyBorder="1" applyAlignment="1" applyProtection="1">
      <alignment horizontal="left" vertical="center" wrapText="1"/>
      <protection locked="0"/>
    </xf>
    <xf numFmtId="0" fontId="15" fillId="0" borderId="28" xfId="3" applyFont="1" applyBorder="1" applyAlignment="1" applyProtection="1">
      <alignment horizontal="left" vertical="center" wrapText="1"/>
      <protection locked="0"/>
    </xf>
    <xf numFmtId="0" fontId="18" fillId="0" borderId="0" xfId="0" applyFont="1"/>
    <xf numFmtId="165" fontId="0" fillId="0" borderId="0" xfId="0" applyNumberFormat="1"/>
    <xf numFmtId="3" fontId="0" fillId="0" borderId="1" xfId="0" applyNumberFormat="1" applyBorder="1"/>
    <xf numFmtId="9" fontId="1" fillId="0" borderId="0" xfId="1" applyFont="1"/>
    <xf numFmtId="0" fontId="0" fillId="0" borderId="34" xfId="0" applyBorder="1"/>
    <xf numFmtId="0" fontId="18" fillId="0" borderId="36" xfId="0" applyFont="1" applyBorder="1"/>
    <xf numFmtId="0" fontId="18" fillId="0" borderId="37" xfId="0" applyFont="1" applyBorder="1"/>
    <xf numFmtId="0" fontId="1" fillId="0" borderId="35" xfId="0" applyFont="1" applyBorder="1"/>
    <xf numFmtId="3" fontId="4" fillId="0" borderId="1" xfId="0" applyNumberFormat="1" applyFont="1" applyBorder="1"/>
    <xf numFmtId="10" fontId="1" fillId="0" borderId="0" xfId="1" applyNumberFormat="1" applyFont="1"/>
    <xf numFmtId="9" fontId="5" fillId="0" borderId="0" xfId="1" applyFont="1" applyAlignment="1">
      <alignment horizontal="right"/>
    </xf>
    <xf numFmtId="164" fontId="2" fillId="0" borderId="0" xfId="1" applyNumberFormat="1" applyFont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5" fillId="0" borderId="6" xfId="3" applyFont="1" applyBorder="1" applyAlignment="1" applyProtection="1">
      <alignment horizontal="left" vertical="center" wrapText="1"/>
      <protection locked="0"/>
    </xf>
    <xf numFmtId="0" fontId="15" fillId="0" borderId="7" xfId="3" applyFont="1" applyBorder="1" applyAlignment="1" applyProtection="1">
      <alignment horizontal="left" vertical="center" wrapText="1"/>
      <protection locked="0"/>
    </xf>
    <xf numFmtId="0" fontId="15" fillId="2" borderId="2" xfId="3" applyFont="1" applyFill="1" applyBorder="1" applyAlignment="1">
      <alignment horizontal="left" vertical="center"/>
    </xf>
    <xf numFmtId="0" fontId="15" fillId="2" borderId="3" xfId="3" applyFont="1" applyFill="1" applyBorder="1" applyAlignment="1">
      <alignment vertical="center"/>
    </xf>
    <xf numFmtId="0" fontId="15" fillId="2" borderId="4" xfId="3" applyFont="1" applyFill="1" applyBorder="1" applyAlignment="1">
      <alignment vertical="center"/>
    </xf>
    <xf numFmtId="0" fontId="19" fillId="0" borderId="6" xfId="4" applyBorder="1" applyAlignment="1" applyProtection="1">
      <alignment horizontal="left" vertical="center" wrapText="1"/>
      <protection locked="0"/>
    </xf>
  </cellXfs>
  <cellStyles count="5">
    <cellStyle name="Hyperlink" xfId="4" builtinId="8"/>
    <cellStyle name="Normal" xfId="0" builtinId="0"/>
    <cellStyle name="Normal 2" xfId="2" xr:uid="{00000000-0005-0000-0000-000002000000}"/>
    <cellStyle name="Percent" xfId="1" builtinId="5"/>
    <cellStyle name="Standard 2 2" xfId="3" xr:uid="{00000000-0005-0000-0000-000004000000}"/>
  </cellStyles>
  <dxfs count="13"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683B"/>
      <color rgb="FF4DA159"/>
      <color rgb="FF3C136A"/>
      <color rgb="FFFF9300"/>
      <color rgb="FFFFD579"/>
      <color rgb="FFDBA400"/>
      <color rgb="FFF85F01"/>
      <color rgb="FF90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20764140359715E-2"/>
          <c:y val="7.1700991609458434E-2"/>
          <c:w val="0.89206475962686371"/>
          <c:h val="0.82092532551078179"/>
        </c:manualLayout>
      </c:layout>
      <c:lineChart>
        <c:grouping val="standard"/>
        <c:varyColors val="0"/>
        <c:ser>
          <c:idx val="0"/>
          <c:order val="0"/>
          <c:tx>
            <c:strRef>
              <c:f>'доаѓање и ноќевање'!$A$6</c:f>
              <c:strCache>
                <c:ptCount val="1"/>
                <c:pt idx="0">
                  <c:v>просечен престој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'доаѓање и ноќевање'!$B$3:$W$3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'доаѓање и ноќевање'!$B$6:$W$6</c:f>
              <c:numCache>
                <c:formatCode>#,##0.00</c:formatCode>
                <c:ptCount val="22"/>
                <c:pt idx="0">
                  <c:v>4.7508904376179597</c:v>
                </c:pt>
                <c:pt idx="1">
                  <c:v>4.4453921710857562</c:v>
                </c:pt>
                <c:pt idx="2">
                  <c:v>4.9416937691899978</c:v>
                </c:pt>
                <c:pt idx="3">
                  <c:v>5.1025382613478198</c:v>
                </c:pt>
                <c:pt idx="4">
                  <c:v>5.0210203897780845</c:v>
                </c:pt>
                <c:pt idx="5">
                  <c:v>4.8867259752312071</c:v>
                </c:pt>
                <c:pt idx="6">
                  <c:v>4.9628764522947266</c:v>
                </c:pt>
                <c:pt idx="7">
                  <c:v>4.9051520259234582</c:v>
                </c:pt>
                <c:pt idx="8">
                  <c:v>4.7039013822806632</c:v>
                </c:pt>
                <c:pt idx="9">
                  <c:v>4.6194980612723171</c:v>
                </c:pt>
                <c:pt idx="10">
                  <c:v>4.5022570059621936</c:v>
                </c:pt>
                <c:pt idx="11">
                  <c:v>4.429494809385905</c:v>
                </c:pt>
                <c:pt idx="12">
                  <c:v>4.2909304008659062</c:v>
                </c:pt>
                <c:pt idx="13">
                  <c:v>4.2229092329385596</c:v>
                </c:pt>
                <c:pt idx="14">
                  <c:v>4.1031978242936686</c:v>
                </c:pt>
                <c:pt idx="15">
                  <c:v>4.1079274029836297</c:v>
                </c:pt>
                <c:pt idx="16">
                  <c:v>4.0626719675250245</c:v>
                </c:pt>
                <c:pt idx="17">
                  <c:v>4.0202907287771525</c:v>
                </c:pt>
                <c:pt idx="18">
                  <c:v>4.016475607140304</c:v>
                </c:pt>
                <c:pt idx="19">
                  <c:v>3.9418466434237311</c:v>
                </c:pt>
                <c:pt idx="20">
                  <c:v>4.1356195678312551</c:v>
                </c:pt>
                <c:pt idx="21">
                  <c:v>4.022235006119951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7-5E43-86D4-7820A32EB8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8967536"/>
        <c:axId val="1008965904"/>
      </c:lineChart>
      <c:catAx>
        <c:axId val="100896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9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
</a:t>
                </a:r>
              </a:p>
            </c:rich>
          </c:tx>
          <c:layout>
            <c:manualLayout>
              <c:xMode val="edge"/>
              <c:yMode val="edge"/>
              <c:x val="9.2843238094418353E-3"/>
              <c:y val="0.23817562969430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68938835544707"/>
          <c:y val="5.8266923183720426E-2"/>
          <c:w val="0.85659114512421231"/>
          <c:h val="0.78693561289725433"/>
        </c:manualLayout>
      </c:layout>
      <c:lineChart>
        <c:grouping val="standard"/>
        <c:varyColors val="0"/>
        <c:ser>
          <c:idx val="0"/>
          <c:order val="0"/>
          <c:tx>
            <c:strRef>
              <c:f>'доаѓање и ноќевање'!$A$4</c:f>
              <c:strCache>
                <c:ptCount val="1"/>
                <c:pt idx="0">
                  <c:v>број на туристи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'доаѓање и ноќевање'!$B$3:$W$3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'доаѓање и ноќевање'!$B$4:$W$4</c:f>
              <c:numCache>
                <c:formatCode>#,##0</c:formatCode>
                <c:ptCount val="22"/>
                <c:pt idx="0">
                  <c:v>408507</c:v>
                </c:pt>
                <c:pt idx="1">
                  <c:v>234362</c:v>
                </c:pt>
                <c:pt idx="2">
                  <c:v>318851</c:v>
                </c:pt>
                <c:pt idx="3">
                  <c:v>325459</c:v>
                </c:pt>
                <c:pt idx="4">
                  <c:v>299709</c:v>
                </c:pt>
                <c:pt idx="5">
                  <c:v>312490</c:v>
                </c:pt>
                <c:pt idx="6">
                  <c:v>297116</c:v>
                </c:pt>
                <c:pt idx="7">
                  <c:v>306132</c:v>
                </c:pt>
                <c:pt idx="8">
                  <c:v>350363</c:v>
                </c:pt>
                <c:pt idx="9">
                  <c:v>328566</c:v>
                </c:pt>
                <c:pt idx="10">
                  <c:v>324545</c:v>
                </c:pt>
                <c:pt idx="11">
                  <c:v>320097</c:v>
                </c:pt>
                <c:pt idx="12">
                  <c:v>312274</c:v>
                </c:pt>
                <c:pt idx="13">
                  <c:v>302114</c:v>
                </c:pt>
                <c:pt idx="14">
                  <c:v>310336</c:v>
                </c:pt>
                <c:pt idx="15">
                  <c:v>330537</c:v>
                </c:pt>
                <c:pt idx="16">
                  <c:v>346359</c:v>
                </c:pt>
                <c:pt idx="17">
                  <c:v>368247</c:v>
                </c:pt>
                <c:pt idx="18">
                  <c:v>419590</c:v>
                </c:pt>
                <c:pt idx="19">
                  <c:v>427370</c:v>
                </c:pt>
                <c:pt idx="20">
                  <c:v>349308</c:v>
                </c:pt>
                <c:pt idx="21">
                  <c:v>408500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E-544D-B0C2-A8E635DBFD07}"/>
            </c:ext>
          </c:extLst>
        </c:ser>
        <c:ser>
          <c:idx val="1"/>
          <c:order val="1"/>
          <c:tx>
            <c:strRef>
              <c:f>'доаѓање и ноќевање'!$A$5</c:f>
              <c:strCache>
                <c:ptCount val="1"/>
                <c:pt idx="0">
                  <c:v>број на ноќевања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'доаѓање и ноќевање'!$B$3:$W$3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'доаѓање и ноќевање'!$B$5:$W$5</c:f>
              <c:numCache>
                <c:formatCode>#,##0</c:formatCode>
                <c:ptCount val="22"/>
                <c:pt idx="0">
                  <c:v>1940772</c:v>
                </c:pt>
                <c:pt idx="1">
                  <c:v>1041831</c:v>
                </c:pt>
                <c:pt idx="2">
                  <c:v>1575664</c:v>
                </c:pt>
                <c:pt idx="3">
                  <c:v>1660667</c:v>
                </c:pt>
                <c:pt idx="4">
                  <c:v>1504845</c:v>
                </c:pt>
                <c:pt idx="5">
                  <c:v>1527053</c:v>
                </c:pt>
                <c:pt idx="6">
                  <c:v>1474550</c:v>
                </c:pt>
                <c:pt idx="7">
                  <c:v>1501624</c:v>
                </c:pt>
                <c:pt idx="8">
                  <c:v>1648073</c:v>
                </c:pt>
                <c:pt idx="9">
                  <c:v>1517810</c:v>
                </c:pt>
                <c:pt idx="10">
                  <c:v>1461185</c:v>
                </c:pt>
                <c:pt idx="11">
                  <c:v>1417868</c:v>
                </c:pt>
                <c:pt idx="12">
                  <c:v>1339946</c:v>
                </c:pt>
                <c:pt idx="13">
                  <c:v>1275800</c:v>
                </c:pt>
                <c:pt idx="14">
                  <c:v>1273370</c:v>
                </c:pt>
                <c:pt idx="15">
                  <c:v>1357822</c:v>
                </c:pt>
                <c:pt idx="16">
                  <c:v>1407143</c:v>
                </c:pt>
                <c:pt idx="17">
                  <c:v>1480460</c:v>
                </c:pt>
                <c:pt idx="18">
                  <c:v>1685273</c:v>
                </c:pt>
                <c:pt idx="19">
                  <c:v>1684627</c:v>
                </c:pt>
                <c:pt idx="20">
                  <c:v>1444605</c:v>
                </c:pt>
                <c:pt idx="21">
                  <c:v>1643083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E-544D-B0C2-A8E635DB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8969168"/>
        <c:axId val="1008977872"/>
      </c:lineChart>
      <c:catAx>
        <c:axId val="10089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7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9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туристи и ноќевања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71814032800042E-3"/>
              <c:y val="0.23152730069815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дистрибуција'!$B$30</c:f>
              <c:strCache>
                <c:ptCount val="1"/>
                <c:pt idx="0">
                  <c:v>број на туристи</c:v>
                </c:pt>
              </c:strCache>
            </c:strRef>
          </c:tx>
          <c:spPr>
            <a:solidFill>
              <a:srgbClr val="3C136A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'регионална дистрибуција'!$A$32:$A$39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дистрибуција'!$B$32:$B$39</c:f>
              <c:numCache>
                <c:formatCode>#,##0</c:formatCode>
                <c:ptCount val="8"/>
                <c:pt idx="0">
                  <c:v>142669</c:v>
                </c:pt>
                <c:pt idx="1">
                  <c:v>270752</c:v>
                </c:pt>
                <c:pt idx="2">
                  <c:v>3660133</c:v>
                </c:pt>
                <c:pt idx="3">
                  <c:v>1326497</c:v>
                </c:pt>
                <c:pt idx="4">
                  <c:v>1000667</c:v>
                </c:pt>
                <c:pt idx="5">
                  <c:v>343284</c:v>
                </c:pt>
                <c:pt idx="6">
                  <c:v>52150</c:v>
                </c:pt>
                <c:pt idx="7">
                  <c:v>604680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1-BE4C-9F5A-3D343FE5A61B}"/>
            </c:ext>
          </c:extLst>
        </c:ser>
        <c:ser>
          <c:idx val="1"/>
          <c:order val="1"/>
          <c:tx>
            <c:strRef>
              <c:f>'регионална дистрибуција'!$C$30</c:f>
              <c:strCache>
                <c:ptCount val="1"/>
                <c:pt idx="0">
                  <c:v>ноќевања</c:v>
                </c:pt>
              </c:strCache>
            </c:strRef>
          </c:tx>
          <c:spPr>
            <a:solidFill>
              <a:srgbClr val="FF93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'регионална дистрибуција'!$A$32:$A$39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дистрибуција'!$C$32:$C$39</c:f>
              <c:numCache>
                <c:formatCode>#,##0</c:formatCode>
                <c:ptCount val="8"/>
                <c:pt idx="0">
                  <c:v>309885</c:v>
                </c:pt>
                <c:pt idx="1">
                  <c:v>576067</c:v>
                </c:pt>
                <c:pt idx="2">
                  <c:v>21294056</c:v>
                </c:pt>
                <c:pt idx="3">
                  <c:v>5483799</c:v>
                </c:pt>
                <c:pt idx="4">
                  <c:v>2823228</c:v>
                </c:pt>
                <c:pt idx="5">
                  <c:v>760675</c:v>
                </c:pt>
                <c:pt idx="6">
                  <c:v>81207</c:v>
                </c:pt>
                <c:pt idx="7">
                  <c:v>1535154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1-BE4C-9F5A-3D343FE5A6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1"/>
        <c:overlap val="-85"/>
        <c:axId val="1008966992"/>
        <c:axId val="1008970256"/>
      </c:barChart>
      <c:catAx>
        <c:axId val="100896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70256"/>
        <c:crosses val="autoZero"/>
        <c:auto val="1"/>
        <c:lblAlgn val="ctr"/>
        <c:lblOffset val="100"/>
        <c:noMultiLvlLbl val="0"/>
      </c:catAx>
      <c:valAx>
        <c:axId val="100897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0718497644533495E-3"/>
              <c:y val="0.41435323243806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08270364331304"/>
          <c:y val="5.4826102482886385E-2"/>
          <c:w val="0.52859214604600901"/>
          <c:h val="0.895293809128751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CB-0C42-8DEF-FC79E0112A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CB-0C42-8DEF-FC79E0112A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CB-0C42-8DEF-FC79E0112A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CB-0C42-8DEF-FC79E0112A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CB-0C42-8DEF-FC79E0112AC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DCB-0C42-8DEF-FC79E0112AC0}"/>
                </c:ext>
              </c:extLst>
            </c:dLbl>
            <c:dLbl>
              <c:idx val="1"/>
              <c:layout>
                <c:manualLayout>
                  <c:x val="3.0629334853545201E-2"/>
                  <c:y val="1.0430246290692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B-0C42-8DEF-FC79E0112AC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DCB-0C42-8DEF-FC79E0112AC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DCB-0C42-8DEF-FC79E0112AC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DCB-0C42-8DEF-FC79E0112AC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места'!$U$6:$U$10</c:f>
              <c:numCache>
                <c:formatCode>#,##0</c:formatCode>
                <c:ptCount val="5"/>
                <c:pt idx="0">
                  <c:v>441019</c:v>
                </c:pt>
                <c:pt idx="1">
                  <c:v>398179</c:v>
                </c:pt>
                <c:pt idx="2">
                  <c:v>823510</c:v>
                </c:pt>
                <c:pt idx="3">
                  <c:v>3922170</c:v>
                </c:pt>
                <c:pt idx="4">
                  <c:v>854234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CB-0C42-8DEF-FC79E0112AC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12917497050347"/>
          <c:y val="0.10176810805523293"/>
          <c:w val="0.5446405031841951"/>
          <c:h val="0.878569974938075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BC-C846-8718-388FE8D0A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BC-C846-8718-388FE8D0A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BC-C846-8718-388FE8D0A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BC-C846-8718-388FE8D0A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BC-C846-8718-388FE8D0AE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BC-C846-8718-388FE8D0AE24}"/>
                </c:ext>
              </c:extLst>
            </c:dLbl>
            <c:dLbl>
              <c:idx val="1"/>
              <c:layout>
                <c:manualLayout>
                  <c:x val="3.9834021425685151E-2"/>
                  <c:y val="2.1419006360489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C-C846-8718-388FE8D0AE2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BC-C846-8718-388FE8D0AE2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BC-C846-8718-388FE8D0AE24}"/>
                </c:ext>
              </c:extLst>
            </c:dLbl>
            <c:dLbl>
              <c:idx val="4"/>
              <c:layout>
                <c:manualLayout>
                  <c:x val="-0.10622405713516019"/>
                  <c:y val="1.42793375736594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C-C846-8718-388FE8D0AE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места'!$A$40:$A$44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места'!$U$40:$U$44</c:f>
              <c:numCache>
                <c:formatCode>#,##0</c:formatCode>
                <c:ptCount val="5"/>
                <c:pt idx="0">
                  <c:v>690973</c:v>
                </c:pt>
                <c:pt idx="1">
                  <c:v>2932628</c:v>
                </c:pt>
                <c:pt idx="2">
                  <c:v>1928456</c:v>
                </c:pt>
                <c:pt idx="3">
                  <c:v>21365802</c:v>
                </c:pt>
                <c:pt idx="4">
                  <c:v>1387945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BC-C846-8718-388FE8D0AE2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'по видови места'!$A$40</c:f>
              <c:strCache>
                <c:ptCount val="1"/>
                <c:pt idx="0">
                  <c:v>Скопје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места'!$B$38:$T$38</c15:sqref>
                  </c15:fullRef>
                </c:ext>
              </c:extLst>
              <c:f>'по видови места'!$I$38:$T$38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места'!$B$40:$T$40</c15:sqref>
                  </c15:fullRef>
                </c:ext>
              </c:extLst>
              <c:f>'по видови места'!$I$40:$T$40</c:f>
              <c:numCache>
                <c:formatCode>#,##0</c:formatCode>
                <c:ptCount val="12"/>
                <c:pt idx="0">
                  <c:v>24592</c:v>
                </c:pt>
                <c:pt idx="1">
                  <c:v>24434</c:v>
                </c:pt>
                <c:pt idx="2">
                  <c:v>29221</c:v>
                </c:pt>
                <c:pt idx="3">
                  <c:v>29074</c:v>
                </c:pt>
                <c:pt idx="4">
                  <c:v>31659</c:v>
                </c:pt>
                <c:pt idx="5">
                  <c:v>37972</c:v>
                </c:pt>
                <c:pt idx="6">
                  <c:v>34445</c:v>
                </c:pt>
                <c:pt idx="7">
                  <c:v>47366</c:v>
                </c:pt>
                <c:pt idx="8">
                  <c:v>56371</c:v>
                </c:pt>
                <c:pt idx="9">
                  <c:v>58629</c:v>
                </c:pt>
                <c:pt idx="10">
                  <c:v>32063</c:v>
                </c:pt>
                <c:pt idx="11">
                  <c:v>59134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6-476D-B3E0-63797C7C8C22}"/>
            </c:ext>
          </c:extLst>
        </c:ser>
        <c:ser>
          <c:idx val="2"/>
          <c:order val="1"/>
          <c:tx>
            <c:strRef>
              <c:f>'по видови места'!$A$41</c:f>
              <c:strCache>
                <c:ptCount val="1"/>
                <c:pt idx="0">
                  <c:v>Бањски места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места'!$B$38:$T$38</c15:sqref>
                  </c15:fullRef>
                </c:ext>
              </c:extLst>
              <c:f>'по видови места'!$I$38:$T$38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места'!$B$41:$T$41</c15:sqref>
                  </c15:fullRef>
                </c:ext>
              </c:extLst>
              <c:f>'по видови места'!$I$41:$T$41</c:f>
              <c:numCache>
                <c:formatCode>#,##0</c:formatCode>
                <c:ptCount val="12"/>
                <c:pt idx="0">
                  <c:v>189324</c:v>
                </c:pt>
                <c:pt idx="1">
                  <c:v>193274</c:v>
                </c:pt>
                <c:pt idx="2">
                  <c:v>190749</c:v>
                </c:pt>
                <c:pt idx="3">
                  <c:v>195665</c:v>
                </c:pt>
                <c:pt idx="4">
                  <c:v>199159</c:v>
                </c:pt>
                <c:pt idx="5">
                  <c:v>192750</c:v>
                </c:pt>
                <c:pt idx="6">
                  <c:v>201781</c:v>
                </c:pt>
                <c:pt idx="7">
                  <c:v>217064</c:v>
                </c:pt>
                <c:pt idx="8">
                  <c:v>206804</c:v>
                </c:pt>
                <c:pt idx="9">
                  <c:v>182562</c:v>
                </c:pt>
                <c:pt idx="10">
                  <c:v>74399</c:v>
                </c:pt>
                <c:pt idx="11">
                  <c:v>123128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6-476D-B3E0-63797C7C8C22}"/>
            </c:ext>
          </c:extLst>
        </c:ser>
        <c:ser>
          <c:idx val="3"/>
          <c:order val="2"/>
          <c:tx>
            <c:strRef>
              <c:f>'по видови места'!$A$42</c:f>
              <c:strCache>
                <c:ptCount val="1"/>
                <c:pt idx="0">
                  <c:v>Планински места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места'!$B$38:$T$38</c15:sqref>
                  </c15:fullRef>
                </c:ext>
              </c:extLst>
              <c:f>'по видови места'!$I$38:$T$38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места'!$B$42:$T$42</c15:sqref>
                  </c15:fullRef>
                </c:ext>
              </c:extLst>
              <c:f>'по видови места'!$I$42:$T$42</c:f>
              <c:numCache>
                <c:formatCode>#,##0</c:formatCode>
                <c:ptCount val="12"/>
                <c:pt idx="0">
                  <c:v>131786</c:v>
                </c:pt>
                <c:pt idx="1">
                  <c:v>129937</c:v>
                </c:pt>
                <c:pt idx="2">
                  <c:v>110865</c:v>
                </c:pt>
                <c:pt idx="3">
                  <c:v>105301</c:v>
                </c:pt>
                <c:pt idx="4">
                  <c:v>95877</c:v>
                </c:pt>
                <c:pt idx="5">
                  <c:v>97831</c:v>
                </c:pt>
                <c:pt idx="6">
                  <c:v>95527</c:v>
                </c:pt>
                <c:pt idx="7">
                  <c:v>93616</c:v>
                </c:pt>
                <c:pt idx="8">
                  <c:v>99085</c:v>
                </c:pt>
                <c:pt idx="9">
                  <c:v>103579</c:v>
                </c:pt>
                <c:pt idx="10">
                  <c:v>100268</c:v>
                </c:pt>
                <c:pt idx="11">
                  <c:v>96361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6-476D-B3E0-63797C7C8C22}"/>
            </c:ext>
          </c:extLst>
        </c:ser>
        <c:ser>
          <c:idx val="4"/>
          <c:order val="3"/>
          <c:tx>
            <c:strRef>
              <c:f>'по видови места'!$A$43</c:f>
              <c:strCache>
                <c:ptCount val="1"/>
                <c:pt idx="0">
                  <c:v>Езерски места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места'!$B$38:$T$38</c15:sqref>
                  </c15:fullRef>
                </c:ext>
              </c:extLst>
              <c:f>'по видови места'!$I$38:$T$38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места'!$B$43:$T$43</c15:sqref>
                  </c15:fullRef>
                </c:ext>
              </c:extLst>
              <c:f>'по видови места'!$I$43:$T$43</c:f>
              <c:numCache>
                <c:formatCode>#,##0</c:formatCode>
                <c:ptCount val="12"/>
                <c:pt idx="0">
                  <c:v>1045624</c:v>
                </c:pt>
                <c:pt idx="1">
                  <c:v>994400</c:v>
                </c:pt>
                <c:pt idx="2">
                  <c:v>936386</c:v>
                </c:pt>
                <c:pt idx="3">
                  <c:v>877076</c:v>
                </c:pt>
                <c:pt idx="4">
                  <c:v>872259</c:v>
                </c:pt>
                <c:pt idx="5">
                  <c:v>952985</c:v>
                </c:pt>
                <c:pt idx="6">
                  <c:v>995458</c:v>
                </c:pt>
                <c:pt idx="7">
                  <c:v>1042427</c:v>
                </c:pt>
                <c:pt idx="8">
                  <c:v>1235085</c:v>
                </c:pt>
                <c:pt idx="9">
                  <c:v>1244961</c:v>
                </c:pt>
                <c:pt idx="10">
                  <c:v>1178402</c:v>
                </c:pt>
                <c:pt idx="11">
                  <c:v>1298280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6-476D-B3E0-63797C7C8C22}"/>
            </c:ext>
          </c:extLst>
        </c:ser>
        <c:ser>
          <c:idx val="5"/>
          <c:order val="4"/>
          <c:tx>
            <c:strRef>
              <c:f>'по видови места'!$A$44</c:f>
              <c:strCache>
                <c:ptCount val="1"/>
                <c:pt idx="0">
                  <c:v>Други места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места'!$B$38:$T$38</c15:sqref>
                  </c15:fullRef>
                </c:ext>
              </c:extLst>
              <c:f>'по видови места'!$I$38:$T$38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места'!$B$44:$T$44</c15:sqref>
                  </c15:fullRef>
                </c:ext>
              </c:extLst>
              <c:f>'по видови места'!$I$44:$T$44</c:f>
              <c:numCache>
                <c:formatCode>#,##0</c:formatCode>
                <c:ptCount val="12"/>
                <c:pt idx="0">
                  <c:v>69859</c:v>
                </c:pt>
                <c:pt idx="1">
                  <c:v>75823</c:v>
                </c:pt>
                <c:pt idx="2">
                  <c:v>72725</c:v>
                </c:pt>
                <c:pt idx="3">
                  <c:v>68684</c:v>
                </c:pt>
                <c:pt idx="4">
                  <c:v>74416</c:v>
                </c:pt>
                <c:pt idx="5">
                  <c:v>76284</c:v>
                </c:pt>
                <c:pt idx="6">
                  <c:v>79932</c:v>
                </c:pt>
                <c:pt idx="7">
                  <c:v>79987</c:v>
                </c:pt>
                <c:pt idx="8">
                  <c:v>87928</c:v>
                </c:pt>
                <c:pt idx="9">
                  <c:v>94896</c:v>
                </c:pt>
                <c:pt idx="10">
                  <c:v>59473</c:v>
                </c:pt>
                <c:pt idx="11">
                  <c:v>66180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6-476D-B3E0-63797C7C8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08964816"/>
        <c:axId val="1008966448"/>
      </c:barChart>
      <c:catAx>
        <c:axId val="10089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6448"/>
        <c:crosses val="autoZero"/>
        <c:auto val="1"/>
        <c:lblAlgn val="ctr"/>
        <c:lblOffset val="100"/>
        <c:noMultiLvlLbl val="0"/>
      </c:catAx>
      <c:valAx>
        <c:axId val="10089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</a:t>
                </a:r>
                <a:r>
                  <a:rPr lang="mk-MK" baseline="0"/>
                  <a:t> на домашни туристи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6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mk-M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Број на домашни туристи - Вкупно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regionMap" uniqueId="{DF348526-E144-4CC5-937A-BF5F49534ADA}">
          <cx:tx>
            <cx:txData>
              <cx:f>_xlchart.v5.2</cx:f>
              <cx:v>Домашни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1Htpk9w2su1fUejzYxvEQgAT44kYkKylu3pf1V8Ype4WN4DgTpC//mbJlqxuy2P7Xs+9byLsVlSR
rAKQmSdPnsz6+5P725N+2bfvnNFV97cn9+P7rO/rv/3wQ/eUvZh9d2Typ9Z29lN/9GTND/bTp/zp
5Yfndj/lVfoDRj794Snbt/2Le/+Pv8OnpS92Z5/2fW6ry+Glna9eukH33b+49t1L7/bPJq+ivOvb
/Kn3f3x/t2+f9+37dy9Vn/fzzVy//Pj+1T3v3/3w9pN+9a3vNCysH57hWeofMRYgwiXCgmBE/Pfv
tK3Sny9j/0j6iAsWcIaoEFh8+eqzvYHHf385nxezf35uX7oOdvP531+ee7X0X95+skPVHw4thfP7
8f2Zbfvs3en+6eXZVvn+/bu8s+FPt4T2sIvTk8/b/uH1wf/j72/egIN48843tnl7ar936Vemifdd
/9JWXw7of24bz6dHmBMswLsIJ5xL8so4ns/REUdYckx97CNJ3ljnD6zo++b5+uAb+3x9/42B/mle
wD/31bvrvbHfsc8/r79vn9f2eu2WggSI+ZIi6XMZyFc7x/iIwX4FZj6hmHNCv5z6T275dZ2/HSZ/
zcb/2575mzv3fHEkJaGIEiG+7O2biPS5OCKYSYrhLj+gKPg/2voqL/JfR+Lq+E9a2vPxkQyoRIJJ
KRhhPmzom/0SfOQTjJHknH8BqJ+s+u8y9T/fv3vj3o978/F7sPN4+ic3y484kSjAXAQ+wljS124t
/CMIZHI4BBZg9n9k2Os2f7fbV+V34nj3Gzj7m94cwIao8ANIIOQnb35lXA8dUSp94iPflwEWh7P5
d+/64lfmXWf76jubXW/+pHUxOcIEYpNQyKboYOhXm2XoyAfzc4IEoTJA8t8OWgfYfePK1/vhOX/3
z3b/XYe+Bt8H+vAmSb7NjN/gtIAdQ/QyybikAYTo2wyFjqTwBTlguJQ44P92tPp19F7nL227f7d7
sdXLrwHrevf9Lb85g38vdbh40fv0J2rz2xnrTxM7n2PgdPA3QJxiCKxvYBWIHQUf5dIXCLAXiN/r
uPtDK/p+Dv3m0Tf04Zsrb9zyv51H/1fNdG2HPpte/mKaBxSc+gxwIQgIIQjY9mtLQQgBEQoCyAiS
B5AYXlvqjy7q+8Z6/fQbe72++PSfSMo/b+Hlr2bmB5NhjIF9SfmZeQOUfxtcQE+DQAYc+YhKgSj/
jsn+wKL+hcm+Pv09k329+J9pstLWXQnc8i+EQsmAW0KKQgEnn4vYb60FxmRAyRgwEUkJYUDKvmWY
17+/nt8w1JcH39roy/v/kea5sNqmX07of17kQigJBqQXajkEte6v8hQ6ElxAgsKcfabOb1jx767m
+6b5+bE3hvn53f9Is3zOoF8D/y8LHai+gLRRoBEMKs5AvMlNIA9JxANBCQ587h8ufxs6f3RR3zfS
66ff2Or1xf8Ik/3eIr812qt7PzPU1zXW72h6AUKMMeoD5/YFh5h5jXefExMXwDlAZAjeZKfPJ/ut
2vbb6/oXdvv2A15t5n9NzntDDb/R874eXrTv9/FnJfUPX/28ZVB33zz6Klm92u+XiNg+//geilwf
QuSrQnv4kF8HzLdH99PZf/PsIcR/fA+lJiLCJyAU/RR5kLMOxBSuQEkdQCkmIRqRz9mBTVYH/RS0
XnxEoCQAyvJTmjvIhd2B0sIlgNkA+RJcgkJlSsBlvmwUQHGG2uTrmf38+l01mAubV30H28KHwK9/
uvGwVg5eJ6kfIFCWKchU/CDq1E/7KxDLD/f/v8EvyIhposNWungM0lmlUx8oLnKsjCp0ezEkOpJT
cQGy8wmr29vZE+vSDoMaik45JI+ZZZXy+qlUwg7ng5c9MnzmjcUt65eHkZepmjzvmKfJWe/4iheq
nZ2L8pY2qvSDB7E0Ox3OPZoVNnpS1ZydMJOstUm6VZnp02mRGznJRNmykPFYriYULPHAZ6G0dGcJ
sv129ED0z7ubqcBljBLfrjArYS+4niJvMXe9C1LFUO8pr0A4NGV/mwRyT+Yij4KspMofyKYmjCuv
HnK1OHnDZz/MZv8JNfUpYvhTLfllnRXu2LhdbolVbXKVEN4rulgTStbkipI+V9k8w6cMOlV5XnFl
aFKG/MNUm1kNi6xUO9hcsevBuU5Jl3zIJ2HVbKdG1flyiVs11ZNRUyZTtTylaTEqHrjTPA+nAGWq
cboPUev5kddsph7fEc370G+789LTUdsXl5XvrEpbcUFYnSq7iBPeT6rsl9MqHy8Kzy5xntdWebkX
d9T6qqhQrQgZHgM+7tHUpmEyLVloh9VUChv5Tu8S2twUQ3PSj+W59h79Xt4xnYaZhj95ft/W7ccm
T3com46dqK6MZ7NITNU1w9HMllO/QKlybXo+dsPOQ94OZ1loCv2J1uxkItnZ6PN0I0SJFEHyhjVY
qiV4Ysl4l/OyU4yaQnnuBPljoSSiLjTpqXewJqLdhdH+JqP0zquqy6nXl/2EM8VmWig07XnQDAp3
QeSL1CjZVkb10D9SujK39VheB1xvKfMX1Xdr46aLPAMTJTXaDWgpVe366xpnoVcWuaoHglSfxSYz
gUomcY2qfDOFeTlgVSzloLre1+GEqTKTK04MIqnCaLyubL42uf9YkTII6+64tZaFpMjyaJbX/oJt
WCWzU7kZa5XWbeSN0z2Z/PsG04jXw+lEgnXSmXVphpsh92PUVLtStxs+fuhSUqgySPdeRraLxUVU
YPGxqvxbw9PYK1ygUD7esDSv1IymYzaO6zYNIg04pJp0blW6+FZV1XmXyUYFDX3yXA9HNFZtlNEw
mAgL866+sJKFOp1uP19lvVerjg4x7qQOySTrKCFkPThz7E06C4cKPQ9zqTKRnGQ5nRXtpuMaibDG
+uPEuw9IjJ8EnT/mEP4kx1EpS6mmibdbbI+roMpCWpqLdOw6NQt3zlTC5+OCJ4p5mVrafsUZ1moM
YBN0aDJFSog2NA6rmen7Wc6xGZPdVCwxZtMl5d0pI9nKR9lJNqHjmpo9G/NO3dmFgw/jcudmerqk
6emYiS3VTei6KfIT/26mw6SIq0NDqyasxixTeJ6pEmnuRTal4TzgKJnI/VjWnULw5aCtwvaTjVkO
0V33KE68Rmlq0rjVXhG6tDvHzoUaVDhFXRqJwmzbma9lQscQXnA12DFuJOvUwqbbmmWt8pbKqsRz
F8vYXhU8C1SLZqt0f2x1tqhxQHdlKsaNB7tzfeKt5XLWDdjGS6GHkJf8OJ3rWyGLMMn1J+wCpJyb
ZtV1LjYBDktrU5WVDVF1VW34Qo+LoPhEG88BQDe7oRaT6g3S4YKK0C99L2y5g4CZX+wy4bgg7dUc
+rg5M2OQhcvC5pW1xXmF+zbEYyWiuXJx0FXVeqzRulxKEQYkva/q+nGhda6w7Lpomdi6JEsOR5R4
Yf1hMAiW2XyoEv7iKl+q9tpzuoJFj/u0wzU4FWlVb88RXc4qoTMFYHUypgyrxBUvPUvyUNa1yiEH
KI9AgPk5uisK/2RZcBVyP0HhVMjLuWkkYBPGsQs2S+uw0p0YAZDRx5k+JkU6qQnNRdh7xQkdRm8r
aqy6sUeQSfSgiAn7oStUMHW9qjx3hmoI+7xCLwktb6tRX/NlfJ5FvsVzh1U7FZAml8aGPewFJMEs
FLi7M0vgr1hPd2XnbjX8UZ2bbejlaA6X/ErW3RTWyK0r2cL/0zENslGNEvw9sfGcmDYcB2MUmOxG
sMSPABY++M0lggwQ1jKfwo4/FIZACjW9apKUKlwkneKkvha0bhQI/8cd888h+c0KuEcQSvIRGuVV
FDjKoy5IbnVTeoqOyVnVlDsiwGO6gMXNVOzaROxEj/Ze2jwN2TFF+QtvzntCHpaSXwxLGU/CYEVp
8+izHqzCzD0fphuGy5Mu+NCz5a6tzQdfmkqNOk8g/ETYmDIqvfqmTvQzlglTme0yxXHLlHH5asHt
rijnuPHNzmsnpNIeEug01tu6rm55iifAejiRvHN3RTZsxq6EjMa758A1dRhYFDGCbDgCZoYQAawN
hEpBhlUiqM7GYKrV4kPC5rKslfaCmNVin3XLbUFJrbDtbwI6rhLfN8pRelanXbkSROhw1PR0mE2p
mmDKoqLrw6nxT/RiOvCUPtimiXjGXqqEp2yuT5j1Q8PwFDYdwaGQtlJID3PIUNar1vJS+W0fA9qd
865wauSwZsncYx+gE//AXJabChdgLS/bJT05Hb3zdJGXqW3AuRh42DC6O2nwS9UmRSiFuUqz8RTg
bu3SO9ehTdGxO2L9myCgx9MAXCntI8hONc9uDOW5ajN/Lb3uMqH0tri3IulVXXuLmoI2UL0u1xTx
Y+FwqnrQryEEhypCRX9OMAEXrsDFcuCWM8O9ypwMwVNP087e07LBa15WocHIhC7xTqZuOO4Sum1M
u5X+sha+3ab44TMpM2Ezdllc4GUIkwqtbG1WuuA7q9tnQ8Yrh2qmApqtkso9dUJfN6h+cE35LPI7
lk/KDMWnvmNNOLrMRX7dnvfLPCqS50y17JSYTioPOKwM9KeiAIunIjhgvghdU5AoScZEDanPVIWb
HcfNVTOUwCF9b4x1NwLKNvUWWN5DO1XndvCSeKjaSXlt3gI2QC5Lr/MhvZgQO9W1lqqvBhemYzQw
hlQl6AePFud+n36CzKeKtizCBdcfE+nfTHN9fqCJJg+2EwtunAXscUwCejQ2CvJGKADpj4WFRA61
girNjBTsL561u0VZmqqWe1q1+UJVT/14yYLnPjf3I12OaQ+J2WbLi2gHgK8ijatMPGKymvQ6cfbK
a4Hi1qZtIPlWmbIDu1pGuvXqrAqFRpCQ6uKeQ2L3q+OiH/Uay2HTlbO39pbmxc1eHmfBNKz6IDGQ
ANOdnQiA2FL5IQLuGzUtzkOcJjoWJPngFSaP8zYBIMsQ39DOnmPy7POpDYvOk7Fe5Jr7PvjAuHE6
6OMB2BxPlyzqPMLjmhHgA5U/qLRr6KreTNWCwqVnJ6U2vmpooBXqpZqLBG9bbkLelXXUTDOLPO2W
OJ3Km9Q5oUiCo7FPlrBOAdmlq69m3C7KDbwNO39+9lzZKF+7s2BB66oQy8Ym4lQC5Y4q3k5RnphN
AEwkDvriNs2SFy5ciJe0DkmdQez6H8wCnlZOTVS5ARIpMJSwlMXG1akMF0OvgzrXCurJMrJ96qmi
3rR4dFspgQTueOnhmOBLlNkxnL3lfJyo2YgBmIXvAw1JAcvbDpiXK+BL6oUBYps8XGb7HPCuDQdm
opYMBxpD59VS1UskE71uER82fnmMc89GhgAOs9k7HknRRMiik/RAT4d27kOynLrkQICMC+lS16Hn
RBavEZm6FcVeoYB43XZFNQKIXBTjoizXjRr6tWsFXk+L/9wNFVHLMpThMNutNfNuDobLEgJ71kvI
xYIizrJpPXTsAyMLIFILMdtnNqpp46t0yFBcLPgWL5AJvGE6NuZqbijUNzyAAtFCuA30YbHJZcX1
ZZ6lROUtjulcQbXSPvZ5YyJwKyAd3bWd7PWcDGqhNg9pA3bBfRN5BgAVkmV72FaqpC3D0huGeGm1
UT5CvUoDWK9gwPiFL6dwKGsWNsnshZk3uzgnAeBmkfYb2UNCkKNq5pxDhRrsyMDPmsH4oc3RuBGA
mqVPTydd3SWDXjk+nLDKUxA2bayxRHGum205AXKPnoXSgXi3JHdtWLZgSqoCCU6d6SBGpHzwxBDE
ckQE2FTgr+e6i+lCX5Zm1JuZ5UuY9Qlwy3HKt6gsoUKJhyXhp9lUpCFmrt4mo4xlzlrVIL5sUd/S
FfHHLbGjPNeCnVR9UZz0mVxTY7N1Xvp9nNMgzsHRKjlMsVtIrmzfDiqp8tsqeKjnSkbLbM6ziqYx
zUl63kLRVHn1fNKINQ3GOAMKvzYVVCl1n6RRaUY/qgW6dAUUv50egrCZLwruj7sucm1560+2LcKu
Bd/NhmItKihVUr8rzj7/WQrcKO4X2SbpcVwmslesnzPIycOwqsz0QEY/3WqK9K6u7pu0mBQrfKiD
vCkMpx5Sm5GFXQ2+W5Q2+JTqMng09nTEEFE1P+sTvR1nqLKrcYdJr+86Mn0E07Zrkrp6VaXaC7u5
ORV9wyOZDsUKJcEqHdlm0kkBlZZc1kU3z5fpkLbHUBZXpJsgARXNc9Jc4qCqb/HUnBX5LHe8Zy/Z
IBfl4XxU3m2ZFjc5ggTdkoSEY+2viOe9NE13U7QH4lM2IAIMzRQNOQTdRKCcQqiJaRnqoR+UHoDS
DbhCqk7vuyBFig15GrbNcOXmPMpHdlto/4EE9qpHZlAyz9TYpJddY55JlT/TiV8ZwXc9Yaeu6C6H
RI6Xhg4rTNywSn17zVJ8awF6QQrblAhqWmKh7mvyNauxt06Ft6p6r1/hCsepmC/bXpiIc8NiiKio
IxJI4ljrMBvrizQLPoh67mLPeC6eKb+qmrwFFylQWOhgUwmgSe3QMtBB9KpILAk9SOP56HJFCpEr
5PCDywC/U9JUwPGKvSgnclxd4tmZUCDyyWO2iyqfFVDG8gx4eGwYlJdNqnWc2bKKezKuRt6eETSf
cszOcygEG0yOwfNSmMkMCbMfKK8hy+u5XU0i/Vj2W920S0iwfOpL84j5cNbP9Gn2mg/+6JWKVsOn
1Nv2SX1bQs2sWrLPJm9d4XXZLZBrSjOFeAL2UR/QUAbVtpunl8nX3QaKk6LKz+0IyC+4CoxHVFLY
G9nUO7JUzyOUOFK6LpStA0aK8g/pMsa+7KKxyHwoV6slrkAYADYwgyAFhcpobchyC8yf1ET5RQBV
ZrLyhnNWjY9QDgIZnUq+AgUNeV5clBHLMr7p2jI0fVKAyJOBgIRaMH1/7TS6LqhfqGaYQEcU/KQr
8iXizQInO0DR2csqGuncRbYwzSZJ+C3rCrTC065dxHM2xvRMeyTKapBhZlvI0HRAkzjNxrDJcrwy
XQCICdJkYDndJizYJ4VmxwbRHbaGxgGcf1j38/NYessJMlUshrE9LlN5ky/o3ulSdVVAIlCcRmWC
Zp8G7acF8wtop6z8ZKGRLAGzO5rXYTYkIHklxQCsMRmins+qYFBJzeYYamkthjnyWB/DW33Gn6wF
KIN6LwEhU2UFSE75VF+1wP4m5l8OpiNxUo03wcAf/W4ZlLVJFyZkAPqH6LZsr8uuqa/KotxWrVii
pSfuuJSAPzNr2ZrnbTSQ4Jkvso6rpL0baRa3ZNGrUgRrOtkk7HLmKebMpRYzW/ERPyVz04UV627y
zD2ObDIrvydwAC5pY8fdg06LIf521OaVrvxk67nN0+znCemvL/9xYw3893ki6Zc3DwPWv7w6/TKZ
/fauQwPg622/DPAcRPevM05vZPyfxrS/SN9/5uKrBsCrXtW3DQCPHyR2mPIQIIj/dhvg+qDKv2nm
HXT1V4//3AmA8UmYj4XxSVCRYUgEwXjIz50AfIR9wg/D3V8HR750AvwjLqATzsXPo2r+L50A/8iH
eT2KCMyb/DTx/eU4XlkMWiDf6QRQH+aI3jYCoOFOOTQBGAUUOVz/phHQElNmiwata9LiQz+XOnKz
Pqdy0dvEz4VWNU78XTJLs5vTelAuLdZjO937lOtcDZnmGITq5BN8x7nUbMddfpcS0FB7230EeWXf
AwaH0+h9BHd8hCjDKmg9EF08uzJtWwBLZCwsfaiUGavm4xFXQnXWFOsclMsTa9HLVBKoRNpuyueo
a5JSycGuCMMnncFXeSluqN9fOYzuyZJCxVLM93rQt9qROiz7QR5XGRsUPwS4s8DsUs0O2nEkxvpe
5jVSTdGvy2G4X1i9sS6/ZgWN2gVEX95VHw3iURAMd3k73i/LfC06Wkd6blJFGPRKutp/Ge0M2wCN
AhJKDWVX3VZRZsbjafYfirxjGxBlu5XLgWh11YvkyTVbbLcp3TiFgSiBermmi6Yc2VVJ3QgMCOSw
ou+hihZER8xrgN3PBIocx4NTh6Y73bkx9NgMCleTfZgLa1UnMrRuCrqfSdtHtIVMg2rQM4TnAPs1
vSyWJAvd3MyhZg3giSevTUZggdadB3nLQ2rTdi1HfxNMKTynu/2y5NNFU4gH6Mtspm5ZVGrtbTWB
wXI+QyIs7qEJdC7z5pbQ4qXVaD+nCNh6Vl1y1I4RdvKsL8mNJ9mx7sU1G3Srykx+7NPMqTlJzxJX
3c6DPdMCf2oIhwZI6SKaJY/Q8H7OpsZB8T1Hdi6X2NWQjC2BTszSkF2SFJe+RNcIUg4dug0ferxC
oMGqRorgeDL0uKRTHoHXHaNqeTJcn2YJOYbZFi+0/giFvBM0Jr4xsWg8L9K6eUlAzQs59R8C5/x4
BvX7DkrVMzcjDhJidSUMr4BU2SZqEAjdlOmTlJCN8Ze9Ne0cowD04HmqN8NCQYXztm4eH1rmqt04
zY2qgONtG+6VcSpBpAomaE4BfsuYsdGPdZrNmQqY/JSNUG/NzFeDHotwyvl9QQMbZlkRpx7/CCnj
TJLgAZVu383llWim+0C7Ox+8ngfYD0U/f+K2zEM2QLUHZVLYSBBmJoazNUiYRezEsB9JNcRs5g/p
kICgtrT5Tld2CG2ZCGVZcNwbUaillCYarTxIQsOVyNIthYZF7PW0iAxtLvnCPdU2FYMaaj5loC6G
w+Sb0JIe+lQjuwkSiTfIZtedD3rk3Aq2ypcB8jbI/SrjFGpvCwVg1+i1HKAWNqmBLk5d73herTPM
+GVb2TCFwrE+yE0mRStwkzhrRmgfuLMZuT10YLNQ2+C0sMuq5fa09aGjJDx7TuEXQ0D2s8usqOeo
mqHg7kp/uPR4bhRLylucVVve6qcuAd0i0eYBFhRmubkBMeBRU1lGPQU607p5P6WWR9wsaNWjIY+5
SfJrkCAHKAH7CdhXOVZnPYcAbRMzrAsAd+iwUVAfkzkID78dAdV2BBFBjEaZxOrQW6ClN/bteKID
8iSpfc7cCDpPVw5xH/QcdCl+oxeIYZeMoDNo6E50vVtlJoWxn+GUJOa6sVpHuRkqBWXygxXLMRNV
qYiXFarukseWiS6coPmgSZOFhA6gaQjoWFY5hUYctD21S5YTB5bcVoFLiKoCUKR7rZP11M4AdNm8
7RZSnY5mzOKhn1tgp80p0LCTzKVQTftLH1oGTSohrgQyJ97koH+Z2UvRNW3IUX4pka5AALEApz2/
hrZAE4Gku521yCPTAEanQweqQiOXFXXmk0nzCwFK+Fbk8rG187YAjhZrJreQSWMQuR4SDZTQAwa5
5CDPgyirEiiGJ5NokKzw8dTXF7JA8VQAKU3lWUJA6NFlGqH6Ii9zwEAuToMWggK4v5p6ERFkot7l
245QRUAYHZ1sQ+H1Fw2zD9bgXTY5tGLWHE9oOmWgLcdBU641CUxIq+Cyr6Hh2vQ91PnuRqZJOFcW
hX8V1/r/mUVxGHv4bRb1+sdpr/jT4cGv/IlwxODnbzDLeRh9gEmGn/mTf0QC+ImGxCj4PPwEz3zh
T/gIYR+mplEgYF7wMC7xdZIC+BMMVsNYFAz7EyIF/TOTFEygX/Mn7sMSoHw8/OIHwyK+5U/l2HJQ
1qCs6mdgATMGJByJQOFcFydjNuZhyiFTIC+5mseiVWSeetXlxa4yy/XiEgtqZXDjHxQQv3GbQPNq
RfXawjCC0DAZIcRl1T2O833vgQ6XCehqyyY7Z4O4QoTEXgNFjqhtGzrbV2FJxCfSw6SEheAqcwl9
ayhFGwnyEPzOBwYyZGJCXQJT0C2Pl7nkoa2XTlmXnNsc8F2aSY2TE+HiTKPmFMCHONdGJKOQmgLQ
kgcn3JZUY7OaoAEcihlGN/wk09CfNycCtlkDGiA7PFVTgqEDEGxqL7/sD8ixCJTFwKtA/rK22xaa
umg4QI09gE4LZT+B7k3abs0BlJIEEBQIcjgfAIt+hi4KsrqV0GbQWQ+9k+SRHoBOywaEGsA+X/cP
2QEMm7rRUVHU13k+neaAl+Uyr8wBQHXu26g8gGqdJzfdAWbnA+Cmn6F3bIFz/Bd559akqY0u61/E
CiEBglvgO9X53NV9Q1R3dQMSCAQSCH79TnnZY3ut8I6Yux17YsIzE2GX+ztKb2Y++VbyY/WH8l7D
W7ECXh71R7Z2s85Tf4zXPQwq6Y/2sILys2l9WZTZT0kXm+vNXwPtGuBGqGdcDqm/Jqy/MFJ/dTh/
iSDj+7D+WsnU1OCITb53w/CS4ubBv+8dQW57gP3zg+FuCnv1Wqe4rKI+yoq0CZ5rBmcVRPOeU9rq
qwVWflmHDR7biNljwA19TjMVlBurYlw7pMpVuH/lhN5jYolOZM6avOf9HZWALTRc6C3pQNjC+5UV
Auo5HpCQzCY7goNH8rSy6SApH/PEybaEZQYdHAmNBIDfJNEaHGmApHprWXe2tJKHbXawFPjocmCL
/FAhTWc2ad5thCjIOhtCF1Q3iRRvOtJ3AGd8oCxCcBlTg0wNH7VGa1hZXb/kyqo2d0ny3GqYvKQP
71sGE2OvwmOX2C4Pm/UxyRwS3GAacrllQ06G7Ux1AE9RTvV1orsUV136DnfqGxmqgwurOu+4OPIa
Cava7Qnu89dKumfcKTe03YC1aMwlm4oepSAzYJjxNln4T12DLQmZOE57/V1seEPYFuGio+5H3Ufn
zA1TOY91UyCuDM7bYLoPx2tTOMKfkV0AElizvYgaAfuED82RSZOVGELxsdqSE2kjcdsmy72s1+Pe
jaSY2NTjYzqUa9KcldNv3cBhjdLstEeYiNb60yDdrBIHF8BUzz2pPuSit5xk6z3Cwrt5DMA+zRb2
SNqcwzbE67Bmz9swgMyZkpsly94GlT7wSr9wfPNz0Cxrkda6A94FliKxz6gU3Y+Or4XCazBG868B
Se4NjfvtlA4rP4cN4ix8eCLYidNL3GIQIUF9NafqHBC1Ij6lAEn4cq+j4Os42AdkV7SogMXdZDYN
DswBX9lNgNtS3pnRvDUxfVNibPIxrI8hfLxT0zasnGnEEbrV4T2R9GUOkmNPTZyzZHE5uDqRV/N0
62C7AlxhN8ARNEgf2xxWtuARpdFFueoGZA7OQgonPLWPaWODvG9smqcL0tVx0L+Cfpvzte7G00Dl
VvYtwhg7TOEJ+X5wNQTeT5yiL2NPl5LT5QOGk6fkgvAU4jg9ZCbV+aA0yWfYR/icu2skr98ENeZQ
b2mWVwl0FwnbX/HI5gPX4iTH8bkxIz2adGkPg9niQgkpjm0EhMvK7EbimNdBeh5b+oRJPz12mTEF
Drw7A3OsoKDvoFmGPbe0BkiWDUjC2PJzCoKXOg6/BvuKOToJ3yM1/WiT9WcVQr9poVUpdQKVE4zv
NJqC8ywsfO022nGFIC+IJypACRD21UTBE/Fnr4nk96iq7clfDw84M9+qGEyDAQSIp7rcL71lJzHu
n8QsxyAmw2HNVnl0btQ3Q591T3syE5Bt86fc3XLIsqUt06Hp74FVkJuoacjRkmp5nJjs850LfIzJ
BldyZtuh5u5mddTcBWarytaZu6wCoBcwejOr9grhBtijEAgNYY/rrm7WavuUsr+td/lzbnhckhUc
nmXKHHcHgiWbobfd7hh8xloUgY/rRxeqx0HOAtcuMzho4O/O3LrzyiAmhBIIV2dNCm0ZKwzvqpKG
9iDm9HYNZAAl0AAtaAWSwhS+X4WPaK6nbHpIGmBCc6JP846EwibRR9wuAZyCXR+MdiAI9Y7QkgVD
bupMw6hPKfQvDiFN4/1A5thcUg1kbvMnmg7DGYsI5hEJ3Prg7MW5uzG74sTwYqmjb0IHl60FklgL
3OhoQB5Ej2th0Zl+mFMk5fBNzxHln23UPBJBomJJ3cuoa5OzSGUAFuKfFsZNUcHFHqKq3KVcz4L2
73SMbioY/cWcBe+TqsNDuk9voYsBW6gxLLpqrQsOVKCYYIOB2kveyCQ/SVvrYs2i22HAnbNU9Ill
E/NJNwBOHX0AshRARBFOaFzFksNiVSm7I6G9rNUgcyGqJ13rh94tn4Glt4Md+IG7+kKW9HUfEWVb
nEIt+6n3GFlJxr7FE16Lim70YiucIybGcRSYx66JXyraYzzH01zU3OZrxS91Qj9quv1ShuHynPbx
ADOrKbjlvwa4s8d1h8uug9mWNtAX6NbbmIgvZlYij+H1r4gSEJcuS97o6CqJ9zNvtg43qjlzh3za
GqGKOVAgrOrqaUrnBYYyPnZ14Epu9XiomJjP0zhgyJH1k9DguBg8eAqCcIvPirJLV2mTU0ByOY3c
p7bqpa+p+fKfICxSjOH/LCwOf++T/U1Z+J/8XVl4RjvypT0ko/hfT2L/S1lkERhpiIM0wX6HEJ7t
n8oijGN0YdBG+qPeP//OaIdYeoAaLYdBlHiwP/u3lEWGP+Rvziz6HFGS8sivEoA/64XPX5XFvus+
BLE0FbEir00rKSLYGqNRFn1nqQbCIgnsLYuRuJoQjNYTIqw5gJ0C/IZJwMBi5acpWeM81FlykMao
m9FiepQbTjQQBE/RFiwY3udfTG/PbuuLFq8H0lAckbaLfnA3XTN/Zo7Rt6XLwNVm7mmN5jpXU3Zs
EDXNA2Ml5vP3pqFB7np3tfT1SVX1+FKn691mm2/zAMyZOIxGSScAVUX90wKKqQFKeLSaz8WEfB7c
MgLZirQMMdXawC7OXuBK3dURiFOTsbewiW4XMm2AH1tM9ml7HwygE+lQvzg5v8hpRNwOpwDkN3Cj
eI9uEq7AKzimwFron12iPkQPJH3qnCnUPOhCRNs76LlrItfHLREf0ZhiNlTkhGBnusURcJFtfaX7
9heu8ceVt99HNU/5PG2Anvw4qJS+YGJwQLfaGIM+eY9M+GRBNCGZSZsiW+HxkRCOs7M9LtYAo9bc
Xo0UALzuVXgbVNOviAgGKFjfxa39Nkq44FYPE0JCQYHwihuX0gx0icJL5MZ7WtFnLsjznhAAqlOK
15OIKm8IkM16TYZ8meAa18TQohv1tYBqzXcrfhiDozaetxepljsWtT/WalwKONHLedeYE2ByZpiD
+CUTsUcfOpB8CIvJuL8TU1d5msZPbUfDYztkN9nU3UVp85rE81MiLJBtsHV55UEMuUEBBYG81Mbd
t2l/xtSw5+HCgAv3K3BpWVcYe6PPIJLwuZvwtTKkvt7m9TOWQ/sAembLq1q8MepumqG5qprNFSKI
o2sOk7cEUuDwPnPcOa7Z/RO4G5B+5zxA3Cnl3h26BFllHFc3k3OqBLTynevuA2rtgLYDOYerIjC6
Q3WUi7O53KPgsLf9WC4oMhxoGNYFBC6UyAigjzakPSRVe7u6oOylvRu2+WST+dSR9dDvmAB7WuEF
5m0A+811edSGX3day5JP0YK3LxEgI4IXgdJymSxqLcc6NfcSdwg+RnFTmnG7D2sOMd6e5QyqmZrs
NRHIWMGH0JxxyNSKyyuBqALohuhOUEnf5nGykDwJ3IJhaS5uNphJWfJz5zo+NOl2D9AVxEro0G7A
S83BRI/4RJQ9DTFjDu1LE+DRIbqE+az55zA25yUdL2IG60S2GAIPOC7kQoovKf0WTmuYc6WmC3zk
saAGn7JYjVWZputlD2B39EFw34j11zZnsD26/hxO+KIvdBVlzNdSA+e/hUPRHkmTgnjYde6GLSoq
LxJsx48tJddZU3elho5wXlAQLy34byLDyw3lhccABdJDiQxekoxpfO+gUfqo/cK9aGm8fEm8kEmg
aBSUzb7xNwel47zk6aF9iBdB2suhWMDmnqCQ4GLc7VBMwkunvkk/Imgpy9EvmKGuVJL9CGj8aKC6
3Ay110OHgXQ+yxUMmRdom5dqIIWPLXP3NED0QJavcnTumMgJsg76bnegYRxN9UEHsEBlhTlbekGI
SOG5W+DOwrjBOqhBBhgGcEqOs5hKOPVnAm05Wag+6eWmqqsPt7fHNlavQwwKeMRrIdmCn4dWbbxo
7UEborHgbvDX8w5d20PfLsuyFQ1rj2kGdDmtlgMWRnwTJH7H9wJzmJfJAFTrcody7ryEzmKkScih
6YFCX4/R1CGoCY/Nb9IbGrzxYrwLo2cYLSB/dpy8tZfs4TZPpfQyfvaCnnlpn2zzXQytHwfBjfHi
n8oEI403BDI4AwhMYRF4s6AVFlC3NxCctxJCbyqAuwiOgchudun0l9FbD7E3IYZsQmemTvRh9xbF
vvYAojFPH9Ytua+mqrTj9Dx08XPXo/Jjw+EuHWFVw+2KTknUgq3dtg2nkGihQTdWKO+ZcO+eBAQD
s/WOSui9FenwRm9M6+uIRfuZsGa4DeZhPWZCPK52Qei2kEstxmvRk6/Lrm9bBBCuSW8b00c5kQvg
dFDqGb75FJlF34dH7UOMBmkG0K6i9fFGkHSnBHmHhSQCZNvB5vFhyN4ShGyIR7QPSnpYkMhiIFGI
VGtBZvGsk44BXJ/eqmAYzmZF6BL5+CVEDgOnEWSsj2aqaH7kJhPl0AJZ5chvlFyfhKpRrPGbzcYe
9N46pVejj31iAstgq8P2BmTkfghl/D5RYw+ZdR/wr8RhHAgFf1vd9xJ3YUj2Y+JzplSFv7AfwSOe
3WuMKCql25eKdK+h2N5TRFULC+/GgD7jlriwGk99QahVDTvSLZ9zZbgNNanxWf8tA4t8HMZ9MIYz
BYFtrXuAWIjNeh+gWR+laR+qwbR535GyGaRtdZ+gIIYjJZLddqCt+wgoO0e9vB59VDeOgBq5j+9A
rj2ZSfG3EMmeXnTytmEBzgHe5nvm4z+JHJD7QJD6aNBONDqs9USLaJrObQUtbyQ/AzK8ldv6Y0a6
OMdTWy7IG3Xc8avdR5CJDyMZUkmAsSX2ezxnSCuXJr5RPr5cfwsyoVQPO4F550NOHM2fDKnn2uOS
8DGoRB7qkItmyEcdclJrVtwoYY8yDRme1rW5q5Cpuil+sSa4S3zYujbjY4KngtYD/cC34meKXNb0
/J4hp02m9Wvvg9tADa9rQHc4itW5SUmXmySdzi6b79kMbyCyH7HPf8eUnplPhGHh8CIUgcDiHozk
v7c6/8Yi/BXy+Cvz8Q/0yP/LiUaKJOGfhcdvXIjXEH/ZM/d39YEf/119IL3IgFyg3hvHjIcEwcHv
6gMN0Rh0BxYe+KCC+IUif6gPX8ZnFFsroj+Kw3+ID/JfAFf8f9h/K5Z/qyAaxf+7H5pGYEwYXD4e
J0hQ/i4+3NB0I0tUV3RMLGUKtOm8Jnw8NekQ32ZzA986q81x1VGXS2726822MzonBrXFWMgzBQ1Z
Bu06FDj1fDtua187ggElIw5wwQo1rZtn12wWYry/wquBeDwIv087uoPTglSxjVfc6zZJHhxpJgh/
664SMsuSmgA1tx1BRYtTrK/dQ2sZPWtDkBHrGRjXgFkirc8MXH40j64IlRZHRfD9tdWHiLurrsUE
R1yIOsg+vKs2htEVT0XPyKMaWHicI3Elq70qawtf0A4IboKYf4g2/J5kI0wgRu4EWj9XaZM+zzOa
JJoG5NQ0CaqxYysPdkZx1MUwgOXIvM6Bk9ih1ha2TXMz7Fubo/rjruo+wHW1EvRPhviTgvkFR4iX
EML0Zaq79rqL9ifnmh+msiDVsx3u0RCdwtWecfxfkn48TluC6lKkXpjIwhw9SWcintMmrMvRzttR
Na29j9L9JzICm+MZwPWnjcwdXzoIR6bQY12PS2Af6G6+IAr9CtfqmNh2zMlc7bnM0CRQ+/pVZXy9
3nvEQmjkiVPFG4z4In7UaoUylBhEO9Dh207pORh3kCmCvIyyvusSgW6IiaMjVusdfLRyqFYB0Qp7
MO9Ndl5QsgMyUj1G/QyEo5lmxEa4rCR6Ie9T2r+qdr9Ps1QdhtmkN4MSfb7BfT4Kh1ZnyPG00BqB
+RQs+6lK4vR2DjlKVBQ9GBCkvLAwCQkTV3VEgY3APRSwEfHOVhglanvXwGLkFu3B0LuOxPuPaGT0
+eI9yTVC8YST/dzG7Rv+FAfMMmjwsemu9h2VCA2kWWVtiiuwry5VD5Yh3cL5CANel5VY1WFj9XaE
gYMgrEYKjYqDLbUBxdpiAiKI1c9wiqazXthZW0KPazO8WZTJimZ2DpOB7PIBMbuX9H0R8OAlCRtY
ZoZ921BGBZpQX2Yr+6uQJRfUkqPDmOkdIGlzo3Y/VK8hLxlYVnAkW3DMNqvx1RrQ7OPkwhZcrxWD
T4ZalAFphKOemWw8mTCUKGOCPhFcfMUYN2CSFUO58J2hzjnMV2i1vi0G+l3ZwZSLc9UDwjJTov4G
tLpqghurybla3C1ntQQ7n9EydQqDTwOprwLa41AwoLSb7mA2OMJRz3VBUQTdWjcjpAh4LttkOmZW
2HJolhDoaxaWCE5oGWtWoWXF1B1hDmWFeI7OdWZ7eHEJ+pVMbOj8bO1lo+zbuuzkA1liV85Z+g4r
sn2O1qo+jHTNCgLg/brKMBTunXxcnUFpk6/3bufoGqOpkYPRLA0++eU8AcDCVW8OWvWo3ezsQmek
UQ1nL1EVvVE2ZfD0DIA5jeJDFpjPtJJQR7bF2JQlfSlWdCOGFWZjMin47Az9GAEqo4eOL9MRDaq9
Ml+kCEUJQu5lhRvgX6yvywYzdMUgM9CWolnM8PIRqQsi2hOGuRJE01jCKHLvc0S/LDx42yrAvX01
ZchT2P1EyVszqepqZd0lsNVTU81pPpImBBsUxXnNQAfjglIHkYImF7A2hEjqYmVAxYJgPJK0qi8W
NTd4RWNUAMhCcW1ckCYlc5FIRIf4dn4Tbn3OTBI/9ikeJhg4jXO37u62MaF4QvJMlgjOSNtGuUX3
vQDIPJT7TG7aup59SndEgU6ggrx/NONwAt3WoCi9gQirR14gWoJKQA6TN0ENZhgKf6/it0Ql39Cn
wkWBr6cGpJ+TzaBbl7ixzDIpiwENsrsKhzzfq5vWpRhleugwqGMYKHuiiznpr2WMayiUzfJgs+rA
7VxILI0qkCFagPgkPsxw1qDDYK4DlTnFK6sfoCEelUDDYZd4TfSIQHrHrA8lvZyQVdt8k9uznRBM
Tg0JCyWzyw62pWgHUO6R0cdQLQq9I/6gEN610465rW7Qr27U9bbiCN9kho5UBQYLL94771APVjNx
xRh1IIsCH14EyKBnqr/M3KGu1Q6jL4AOBeQmPpsVIsr4REz6Gjk092odPrZiPLFQfcrOfoslNG9j
6/WQQW2oCCgAnf10u/MBuVrYYAHA+oBC5TNJBJJGcV+F688hVSnqqe31buw9qhNQgj262U3E1SFU
COo2QN8iT+lqfiyD3dWlx4YEdxmonXA0BDWCBKVPVOA7kfYP0nHxtx2e/9+OlQB8/3ms/Mtevj/3
jfzJGuNn/zVTgkCJALUQ9C85Nnv+Zab0Sy2x0xIDZZpkIRai/TlTJgSb7dKYYIlrEvtx8y9DJdIa
mvn1diT0f+vfYY1jPLC/OdrYPxSB5cHUCwwxwgz796EyGcB8rbvrCswMLjzvwU6fazhtL/XWXhvd
IApJDDhH3KCHcdfZGRYFcsBlwbRA4SHW0/g5dqw7RQF7WzJdH/iSuIIl23puffBLpaTfVWSeJSpx
Bymi7hC3wF5rsMoIl8J2OCZ0Njd7n7z1Yx3d1zhSnzmLzUus0YWYDWkLnfJLNO/NaduAsInOtQj9
Fnas1hZoKnphV0MfigLb5/BgBn6MQOCvcKhiLBS5Mul6DTf/oU/sh11x2Ped+ZoaewxYVhdgYh7M
QKDCRnG3sew5iGmNolJ/y6bmvrKwH6TSG/Y0LOrs4h1wRLabAyQyfBmN71iwx78C4uITxeiSo29a
4wqrMAAOaxHN2wUddpTorYLWBcyZt7THPzXuL67xvoLFJD7S9sGu5jRwczI0+YCv9qQmdGliscNk
7py+3SaO0nBVnVQDWGYYVVSYAY+FIwcIKnq1SFzQHLQp3A19VoJDmUr51Q3qNEbVxdZ1jBmT3AxL
CCR2nvWx492nxICBdRiPdlPxIRhwyzR7EhdUDgGcHxzQfXyOGBwBLKJ51GT4MmfmiQwjJjm7kFL5
6Gsj40tvg89ETOA3DWK/seuuqgqzFXKzuunekk2eU+RpykpsY/ERW+rDtiHbSunjN8AMC3YDVE/G
R3MRaTCyKriRNmzOgQjh4aKbk8jhOvHRXi0xs2dz/Wl97Jcg/6Ma7bvJp4LO54NruqIBNla/MMY0
BVHxeMCuHYyza/grmuOPwWaXqVvAL/nsEQHjTZPQFzSiHiETrnrVoNG0iPqS+OQSBdpfemXPc9af
QTN+jZFvKk6uQuSdKmguow9A64XeKiSiE5LRyk41CPD0VSpz2Vl8N/dkK5OxfnU+VoUDDH2EpFWp
Ic05WVhukcKuHdywiCa3oQ9oQyS12Ff0NvvoNvUhbu/j3MhsCMEJhmUYh28MUdTBIP0NfAzMkAcD
1HhnWJhwxjteUiK+Vdsii0C3kAc9BlWGTUElQtq2FIibB1t9KsTPxufQq0+kpc+msW/40Pi0eve5
NfzWy7SE3wIiWYERVw3IvMsY+4WCub01MBtbMYzYvbEiB/eWZTriK5Ui0LmMPi+vJfzPyFUWoEVE
8szv14l9wm591o7JVR8Sn7+ji/aRehtabuOJ+4x+8mn9bIfgpkUXopi7pj+EzD0Y5PncB/upj/id
D/vZltxW+EpajwFMHgjA9EGAgyFScx4XMB4cSEM0/NYEXufoPTvtAQP0JB9Yg+5uQ5HmQHwGBRBs
c7RACyAqUhASluiyA7ywqvVzj5MnXvHsmdFhP5FARKC5lcUHGJAE2ofmqLwQGohIb1BqUYceKmkh
8rXzsmn3AipFqQK12I4eG6grKBkMt9Bb1QgNF3gJVoMvP1RQZWhMR8feC7VQV7ekywDaS2oLt8ZX
Az7UuQnxRcGEdGkHEDfrGrhX6VUgq/CG74Aar7ES5GvnteIcJ+BMBkANcPWOEQQlGOEve20eBgs8
xCvO1WtPTVGObCOY8sSgnzVI93MambkPo247WrnWZZdsGOa9rEWy/jJ7odviBB+hfJvOnBco4eY3
SezF8QaV3ITuCW127JEK6cs+aLS+xqkq0Av8rMjK88jFkNvcuSsUANAX9GJcc4x2aG6GJ3Tw2HHw
ot1u+6/Vy3hUEmcUYCDtZxbSgkPtt172z9D/sTcCWjgCQsUfNgg0mifw9aW2FRIUvqA+sz3OLpzQ
YYuf4CW+o40Iw6FBaVbCg2g5/+CDPlNvTjBvU1D4FUnfnkeYHKh4ouk/rLLAQUTPPWbTqdG/+hiB
E+ig140oWSbeE4F3ow9ZtyQPjXdMlnYBGuldFDHt31sb4zCy3RWYdZCjffDEYb2k3oOR3o3pAEoc
Fz2xA61xL6MbOxSUod+AE0OcuwUvYSvQzhfe4hkGnI+4J+dj6g2gvoYnHa3x94wDrcxpgL5+iF2S
ZUzSn8k+3tBFhOBC5M1ielGkxoAb55/WzQs8zgwdgXavsegC7CxutB+z1d8XBjup7cbm+3+E14gh
7f8yFP51z+ffTUa/uBwIBJbNhf+FcRBbpOOMphn2Svx1IIzxWysSAuIHy9+jCMbkHwMhemngpgFI
w3rE4nf+l4EQq1hTEA7gXMl//zqSf2cgZBwP7H8MhIAlsHCdwQbFTJrgQfwVcQAUjKBV4bqQ+K/S
SbAMZkngfrcrgDsQODlb+APohR6g8CCwMmIAX0TXz3AJzSnwatvWW3ZYR/7W8PSdVNjiNYr4knGc
sSlzKKvHCVbWeQWf9qKc9/VglPiy/SbwofSjGDMaF4sElSuna+1NAWjt5lBXpn2e4Bhk3jqI8EX/
8GKTb0l7Yd5gyBQyc9Tve7hPuNrwu1k08CxYEtFv5oS3KTJvWChvXaTexBDeztiwPQJ8Mp2RMQ1X
gws0ii0AOTAbHOrIAUDqsKdiqqDyJUWWHeCtLYEkAAIa9ltKw/PkzRUE6GCqvOGyeusFbBT+n7dj
eK3etDdoVm/VEG/abBGiKoZVO4MPXGZv7SBoHk9Yx8ux3yiGaaPa5mqf0J5bLJxRKmHSBdOEx7Fz
7DjAUVUKAsATEdCNWZYd0AaB0aTSS1qb/opVcP+8GbVV8Tc9dsjERftKvWGlvHUVexMLAXj70Mbx
xzhfdL0jqsyCJ0FHdeW4wlyJMb1KsF9ErFPkwcWrhLMKt4TCCrNAHiWJ1vdx7L9gQAvAAGC/gtLL
cOQhtYdxg1/XGPctFeZRCFGuE/Bqp807Dyo0fLnWR8Q5+6kxaBdmIgIVYscK5Gp9wf2tjqk1+gCr
BpA7CxC8RVFymYnd7kHTuyLD73cpgzq9YARaIB7wh1nQF0hP7UPUJBhQOgX/Y3pYq+YZ0aWDnUEf
sT6jx8ZB9cqSID5QcO5wSE+7IS+iw52jWvJVtNNNswOFYBl9qLn9Pk7pmcT2fkCqW+zBdIW8iAKX
x/uGhXo/MaXWRafjo4nMXTJtb9WCEoDFgrlcWHyE0cOG235vCYPPjtUrI7u0AE9Vj0QastuaDnR0
9UoT7LHBc8IY0i2wVgjg+6pU7fw+xtF4dnsAENyYU9oAubQMdmBF7FVShdmpn3BD6Gpv0LXrgjLu
44d+2/djlsSAn1Ei82/2WHJJsE8J8WEQ9xRJuruvVfiyiTg5weRISq3Q48IvpvgebViI1jRYgaCH
9m7Adrj7MdquNi7fnaUxJErV3+laVmXcBuTA4mk/15AUGIHMz3TB7WaEtqc4XQ9bQJK3KAhv4ZwD
PyYbzJYNeyzFfj8vPC0WTYuBN/0xWzd7CMPqGwbr75jzykhVCPY389gyqg5gHQDbVnI9rQt8lXXn
7BGBPMgqB3yx561BvqfrF+uCj2FjV4Hqvlm1fMbgHt7wB5AjbmMsTqFBWwYpzJphy7pLJuv9Cj24
5mGJMdTFFKs5eJviS8jpqTdoi2AloMa2MGBLwDEz7OMJqxN8ONBWZmNH3WIhyT7E7ywFbjJgHrk0
6Q6MlUxhuWiBJuDC75uUPWQrf4XQ+gSSDVmksSLGgrrBysBPZ4afZu4AHgUHREwKpBDww1Snd3OM
BgeK+ICCJBD5lCdHfBmeq2C9DpNIH81In0waACKeHkBoYQXDzOrTVmHBQGLVzRxS8RSNOL7hObnL
2lpzbEYMbrob+0uwVRAV9jFbrUL7BLZXFZEN8/HyZVHyp1yqx4EAN5q6BO4+oOIR5mLvXUbi/Ubj
ncfde5DSu5ELbMlAVBC+3qlUwhSJ9y4DChcTS/pAu01DeKy9x8m3+hns0SU0VXYV4OvSww7tvC/q
vEO69+2XCZZp7L1T5V3UqV8gBpYTOjtzQV3SoMSBFWZWdXesmbHlLPi6eFs2hj+LlXICL/z6RRop
y/+IeQWDwj/PK3cDlkv6seQfs1H8+O9jCwVJmTAwDaAfCWUR5oZ/kZkRAxWBZZ/YvYrfK4W/8+fY
wvDrW1L8PrSYUr8l908fC2uwE/RVUk6TlPia0r8ztkTp/x5b8K/KwpBmDGEspf9jbNHJruNMQTzv
QXo3NDBsVjFDS7oQO7sGwArWoEUTe1gAqisrsTWlmBw8YRGNpyra3hC9omffoA6lxwArTnrEZPUu
ygxVBuU7DdMEv6XzPQfZp8cdxQfgIVj1uU4m3zRN83DtWTmKqj8NaEvQdv9iZ4CZbl/eBozqpOEK
7ev6Y4zb+tiTIL2Zff1iQA9jRB8jC5OHgGOZpIyrz8HDWaPHtLBjrrQe3Bq3fsy3VZ3bug2LLN1+
9VnzwCJgJRzcV4g2fRl6FKwl6YgS6zJd4t+a3yDGRFddVx4hc93/Ie/MeptYtij8X+57Sz0PD/c8
xHbbDs5AgCTw0spEj9Xz/OvPV4FwcBI4BB5upCskJEjSbVfcVbvWXusrDAWhlt4pdQ63cY43TkVZ
k8zhbSgtaAIvGrA4yU/C9pDn4VGUO7dRp5kHuWERoMLLltJwXOKXemeawTH2jH5JQCnatmY8bVpp
hEOr+kQHEnhZbxLL1jvCdjU+elK/sMp05QMwPoIQWrJRcdqNQj2ppfVOHZmGCmnHs6QxL5YWPUg1
72dp2gvLtj1oTTUn6zFdoh/RlrCHq8q1LoUF7qjJWlBKFEotZkDhDrvBqTbzMK6dyn5jSNfgJP2D
vXQSFtRMi2QW5Sos0MAT6Th06OrRgsBEq0o/opiFtsmwKJJXutIm7TpXdbIdYwh0C1HFmCkI3RxC
Xy69jhZAJXiQ80HumH7clxInKfSt1dR3dWEHq3hU75QWQ5YirbJBGH+cppoedK0fVh6IYiStdmUk
4B3CcasE+ScX47pv1WAW51KjYdzPp5mJozOaXaqIjFZaTOPGyJXDKimThdNF5HqsmZRILLdurtIc
uHH7nt/vwlOTdUh2CXOf+Za+jL4e4+A20ssjbZ7eTBSYK1sE7sKR3DnXzvy8ItOP3PIBr+t5Thsb
EiR4T33CFpi3DI0woPkE6q7NglNtph9jVdMdqNLPgoZqF3lXbHCaNaWJWIVa8paK26VhFBC9pGZt
9IB9rl0diYiSjZL3GtzqVRJRfBnt0diEZ45Ipl1uOx0SpLMMhHmp8fr5LLIc2mYtzcd6vaxH8zYB
y3bgyCd5bgOUYkvJYUq457U9fi5ECbUSHVOHo9YqWbGseb7LGYJ22M4Yt9yZIdN7Y2Uo2elck1Tm
Q7n08nSbFna+xqsLr9UVh3mcAmPtSQ+3o3nKKrPT3R690WjPEq+98eBNLhrgzYvUQpAC9gEJpiec
GJKTWM5s/McmQRzz3EWMHYPGkdUcNnPj64rBi5OlNGgBMHNG0/lG2a1QjzbD3B5nU2+uOpBTvqV3
bMyF4p2XVuXRbc1v2Lps3b74FLF70eJ6407xWkXQSillF5UmPwhucJgQrl+oJi7xorY12QYmUMTJ
Bati6I6zrD+MI/Wkr5mWCrBYNLCQ99JpWkXWXG3gfq2TIfyQFQCT8D1sx6Lyw2ZEyNEwsZYXbG6X
OFElXKPaiGpc9r22CQdJA7amI/KG50ErEGCtslqEXoxtJcCW2epwdaPQPdQbxw/j66CffPrFG2Iq
p8R50UXzHW7HAQ+mYP/X+NpAJD+kJT8FaDJOtY61ERyp96nMNDDepUmt6s0XQeIswUTvqtA9hZ/m
x+m8C2xlB3rz3FWDiDmy3EEPKDBzR9UW63C+NDwEt76EaJqExmdHy9ZplebLNtdAtxVNekaFeQ46
6UZpXV8t652QFDpb6Y7H3vUnQyFZ5Fy2oRv5iZ7Tma1jOoqJstHCBp+KlR1rY3dupupZHAvBlJmf
hakG3ot3EszixplU4euDezUIddumzRHnhm0jq3nruYW3KIYcVKGNjx1mZO+LRF3XY3zdQemgeJ/W
5mBf2d5kHEyZ8eY+2j81U+5XynRGbujSi/NrE/VhOcFAXYMkhLs9dXdB1hZYXmCIe3jaPTfZ6glM
otZOL7J4YFKzQH+1VU0s2k79vhkUqA3UxAMMdoAmtXPYJkScmjZWl5ha8xOKQ6BfCar3WMcnsYCY
lLgstSESyEHftic1PbE1wpZY2J1n8uEirWn2KpMapo1psNiqxe4VnhlnTb18nYS6r4C8ES67xLzw
LqtQ+Yii/K4tcVniCdGPQg3mOg4uhboSqoRwaxqrRXcY9iE5wWJyeAQ8A2NkyPTfubwgNlhJHNHj
sekZxKi1RsNEbWTneR6sO9e7KFCIkXp3MVEgN6FhSyHkG6r5rqarQ1ijUNgJ4+Ob2f+4s5tjceVj
rU2AOxJKVWRzC//NrO60PDlPo6HjIcA1PcGf/r8oQ0EY/bgMfXRa0L5wxk9+E85cXZNnAHqO6nDq
LrXptwpUs9gcwRegbYpuxs/8U4Hq+PJMOqmmbWDs2xPOuIrLH9hi8kiPF3VSDeOZCtRGeKKJ6pgs
owYv4nvhrOm6hqWkK+jO1OIEagGJysnoVz0hyx5DGUn/QpxlMWcs9DKLmZAkWhF7h1ao33Yyr9kT
3GxkgtOTWc5mqM+beBpOB454WDcEPmeZ/GyIgAZZbH40ZSq0tYmxCM2VDnaj3xFhVzYuMdJM5klr
mSyFyccDQNg0ZLUyCZ8GM+kSxSSOKuIPHfHUSsFP3srEqmVQw2gyxRq1nrYIqYGppNsFZMFkNdAk
QQRyt6lITmjX7SKTWKyQAVkzhU3fydBszK7Ux8DzTqUToeVeA/8t+ywa6XiXodtUxm8LcrhdNr9x
04kovIzogrRhL+/BUc57oRO+xojD4nyVUzsswkg99rTUWNqdphyKaaIvIB8uc+7LjWNUhp/KR7B0
8mRlCJjxbgc/VOVJ1TPIR8DL46XXhegx5NZ1nmu84ggmtB97nvjCnshaeBfcCUJMdl4LqDAa6zeX
o88wTIu6KD+6chrR+nxck0syV7mcZCI53YQ0AcFsQySQU5EtJ6UiZ7Ht5URlmfWw8Ji7CPSA8vMu
czmpzUW6JJLrixYJjnAPqmkcH9NSoICVc2IelcyOTXXigEBfj3ySDho5hw5MppGcVVM5v9LSg03H
lBuSF6DnxCxMpzg/aeXM3Mk5upWz9Sjnbe9+BpdzeaJkPhQYiE8KFAU0XTbOWX5BBgBmBYtBKleF
qGze64hKB8hmd1gBT2a7ZuqT64jUs5cBS8vg6pc1S80s1xxPgmVmlqFJ0NC0WJgSoFbrwHKbFfUp
jkV7XlthAGc+PkNF8BMCOWIEwktnbRLO26TjtA7hzR/itrjgVIAcbUQ7A3G180oQAWGJnEGqyVTL
DRnxQ6/tzpKZhXDoxHHZ4rAkkUkpGKk7TC03KDFvMD2+U3I+saSdV1pmkr9rnDt2on5uEhBhjj8I
IixPPIS3s1iDU6z8braMRVGFb+ivvFGVuF+yojTb3q2PUhMkrogIu0rtGqI9hVSCcXC0+B1En3HQ
sDvpsyPR9ZwaoU/AdCabgzcUaxNYyKg5Me1FUooT28vBhMV289YWHpDw0WFPaPneTDw+1uD+92n8
Pgloo8+Dmy4gB94RWoBD3bakz1AfQwdOkIYe2dJid3MST8Zs+GyYtpNVHseolwIVk8WbPAu6JglD
tmHKuuakjJVoyg+Q25BA0UIDKYr2qKP9VJ4GqKVmSCGQop9iyQcBlbBMjpXeE9uyt66UW3UpvLp2
Mp3E9WBvA7M116Y5DiugW7lvGNG2kgougGHoQgOauib1XbViaAPJ9ixF8bGXKnDEg54m9VsiaZ84
x4RnXSrGs13QSZQqsiH1ZNDiF0Sih8sKOEQpC2VLqs9aYxymES5o9rt3iQdmakCrzpMoPwxQr3se
DvC8MFaxaF2rmWsvgSDXpN74ffGh8MAvYPQ0sNtwbATmT03aQEdpCPWkNZQMEkYNaRf1pHFU1btg
6+g4rEpcpZO0l7ZJCnSI51SV1lNpcrPxorY9uflXsNR/zQI8i2n8dl6R/Or9QUXvi9VPj3r60Tc9
WJKev9BLuY+PjVj3d70/fepnVyKhFbedPOqe8/LomNEc4280pyfn5dFBw9W/d64rxcp3I/V7b/Mp
GPPpdfbewM33p4VS9twPvayGtGfOwPrBIDy6xt4gvPSEs//JIPwCBxRtb6+Y/MFQPLrS3lC89PTY
VzoUT2BevzEUliVxpw/NY561/XPv0G5lN9qhgKZfSrP6lQ7FE/zAbwwFsTfV4qQ3VZ69bSNWfz8U
UgBXPVe3NAgFDjr36x2Kx6Dc3xiKl57V+1o/FY/7Hy8eipef5vlah+LLB5aw39ejGF88FC8/dva1
DsVjOeI3hgL/zouOR/7VofiFsuNbnQb2NLu9r9Diu+a54zh/9A0P9dnTrz+pOva+VZ5d/OXuX4oT
+e+/9tbZ+7Lpuy8+lFH3d/r641/f4tOb793r4X09/Ocmvquv6ptouv/C9PWFHl8JKrx3vwT/vq+n
5Gv473/2XvN35cS/3uRfk6R/eBPSFP8cFb2vhPH8/jOwv/kWHo7R/nKh/etLpe0PX/2vNZT/8Ca/
EL34wzusftYSl7CiP7z+v1FWf3r5556eb7uVp8/Uwy7kuR/bnzLkd9xkd1f1X38DAAD//w==</cx:binary>
              </cx:geoCache>
            </cx:geography>
          </cx:layoutPr>
          <cx:valueColors>
            <cx:minColor>
              <a:schemeClr val="accent4">
                <a:lumMod val="20000"/>
                <a:lumOff val="80000"/>
              </a:schemeClr>
            </cx:minColor>
            <cx:maxColor>
              <a:schemeClr val="accent4"/>
            </cx:maxColor>
          </cx:valueColors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mk-MK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Ноќевања на домашни туристи - Вкупно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regionMap" uniqueId="{7C5B818D-2026-4DF3-A895-F0D8A224DE41}">
          <cx:tx>
            <cx:txData>
              <cx:f>_xlchart.v5.6</cx:f>
              <cx:v>Ноќевања на домашни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1Htpk9w2su1fUejzYxvEQgAT44kYkKylu3pf1V8Ype4WN4DgTpC//mbJlqxuy2P7Xs+9byLsVlSR
rAKQmSdPnsz6+5P725N+2bfvnNFV97cn9+P7rO/rv/3wQ/eUvZh9d2Typ9Z29lN/9GTND/bTp/zp
5Yfndj/lVfoDRj794Snbt/2Le/+Pv8OnpS92Z5/2fW6ry+Glna9eukH33b+49t1L7/bPJq+ivOvb
/Kn3f3x/t2+f9+37dy9Vn/fzzVy//Pj+1T3v3/3w9pN+9a3vNCysH57hWeofMRYgwiXCgmBE/Pfv
tK3Sny9j/0j6iAsWcIaoEFh8+eqzvYHHf385nxezf35uX7oOdvP531+ee7X0X95+skPVHw4thfP7
8f2Zbfvs3en+6eXZVvn+/bu8s+FPt4T2sIvTk8/b/uH1wf/j72/egIN48843tnl7ar936Vemifdd
/9JWXw7of24bz6dHmBMswLsIJ5xL8so4ns/REUdYckx97CNJ3ljnD6zo++b5+uAb+3x9/42B/mle
wD/31bvrvbHfsc8/r79vn9f2eu2WggSI+ZIi6XMZyFc7x/iIwX4FZj6hmHNCv5z6T275dZ2/HSZ/
zcb/2575mzv3fHEkJaGIEiG+7O2biPS5OCKYSYrhLj+gKPg/2voqL/JfR+Lq+E9a2vPxkQyoRIJJ
KRhhPmzom/0SfOQTjJHknH8BqJ+s+u8y9T/fv3vj3o978/F7sPN4+ic3y484kSjAXAQ+wljS124t
/CMIZHI4BBZg9n9k2Os2f7fbV+V34nj3Gzj7m94cwIao8ANIIOQnb35lXA8dUSp94iPflwEWh7P5
d+/64lfmXWf76jubXW/+pHUxOcIEYpNQyKboYOhXm2XoyAfzc4IEoTJA8t8OWgfYfePK1/vhOX/3
z3b/XYe+Bt8H+vAmSb7NjN/gtIAdQ/QyybikAYTo2wyFjqTwBTlguJQ44P92tPp19F7nL227f7d7
sdXLrwHrevf9Lb85g38vdbh40fv0J2rz2xnrTxM7n2PgdPA3QJxiCKxvYBWIHQUf5dIXCLAXiN/r
uPtDK/p+Dv3m0Tf04Zsrb9zyv51H/1fNdG2HPpte/mKaBxSc+gxwIQgIIQjY9mtLQQgBEQoCyAiS
B5AYXlvqjy7q+8Z6/fQbe72++PSfSMo/b+Hlr2bmB5NhjIF9SfmZeQOUfxtcQE+DQAYc+YhKgSj/
jsn+wKL+hcm+Pv09k329+J9pstLWXQnc8i+EQsmAW0KKQgEnn4vYb60FxmRAyRgwEUkJYUDKvmWY
17+/nt8w1JcH39roy/v/kea5sNqmX07of17kQigJBqQXajkEte6v8hQ6ElxAgsKcfabOb1jx767m
+6b5+bE3hvn53f9Is3zOoF8D/y8LHai+gLRRoBEMKs5AvMlNIA9JxANBCQ587h8ufxs6f3RR3zfS
66ff2Or1xf8Ik/3eIr812qt7PzPU1zXW72h6AUKMMeoD5/YFh5h5jXefExMXwDlAZAjeZKfPJ/ut
2vbb6/oXdvv2A15t5n9NzntDDb/R874eXrTv9/FnJfUPX/28ZVB33zz6Klm92u+XiNg+//geilwf
QuSrQnv4kF8HzLdH99PZf/PsIcR/fA+lJiLCJyAU/RR5kLMOxBSuQEkdQCkmIRqRz9mBTVYH/RS0
XnxEoCQAyvJTmjvIhd2B0sIlgNkA+RJcgkJlSsBlvmwUQHGG2uTrmf38+l01mAubV30H28KHwK9/
uvGwVg5eJ6kfIFCWKchU/CDq1E/7KxDLD/f/v8EvyIhposNWungM0lmlUx8oLnKsjCp0ezEkOpJT
cQGy8wmr29vZE+vSDoMaik45JI+ZZZXy+qlUwg7ng5c9MnzmjcUt65eHkZepmjzvmKfJWe/4iheq
nZ2L8pY2qvSDB7E0Ox3OPZoVNnpS1ZydMJOstUm6VZnp02mRGznJRNmykPFYriYULPHAZ6G0dGcJ
sv129ED0z7ubqcBljBLfrjArYS+4niJvMXe9C1LFUO8pr0A4NGV/mwRyT+Yij4KspMofyKYmjCuv
HnK1OHnDZz/MZv8JNfUpYvhTLfllnRXu2LhdbolVbXKVEN4rulgTStbkipI+V9k8w6cMOlV5XnFl
aFKG/MNUm1kNi6xUO9hcsevBuU5Jl3zIJ2HVbKdG1flyiVs11ZNRUyZTtTylaTEqHrjTPA+nAGWq
cboPUev5kddsph7fEc370G+789LTUdsXl5XvrEpbcUFYnSq7iBPeT6rsl9MqHy8Kzy5xntdWebkX
d9T6qqhQrQgZHgM+7tHUpmEyLVloh9VUChv5Tu8S2twUQ3PSj+W59h79Xt4xnYaZhj95ft/W7ccm
T3com46dqK6MZ7NITNU1w9HMllO/QKlybXo+dsPOQ94OZ1loCv2J1uxkItnZ6PN0I0SJFEHyhjVY
qiV4Ysl4l/OyU4yaQnnuBPljoSSiLjTpqXewJqLdhdH+JqP0zquqy6nXl/2EM8VmWig07XnQDAp3
QeSL1CjZVkb10D9SujK39VheB1xvKfMX1Xdr46aLPAMTJTXaDWgpVe366xpnoVcWuaoHglSfxSYz
gUomcY2qfDOFeTlgVSzloLre1+GEqTKTK04MIqnCaLyubL42uf9YkTII6+64tZaFpMjyaJbX/oJt
WCWzU7kZa5XWbeSN0z2Z/PsG04jXw+lEgnXSmXVphpsh92PUVLtStxs+fuhSUqgySPdeRraLxUVU
YPGxqvxbw9PYK1ygUD7esDSv1IymYzaO6zYNIg04pJp0blW6+FZV1XmXyUYFDX3yXA9HNFZtlNEw
mAgL866+sJKFOp1uP19lvVerjg4x7qQOySTrKCFkPThz7E06C4cKPQ9zqTKRnGQ5nRXtpuMaibDG
+uPEuw9IjJ8EnT/mEP4kx1EpS6mmibdbbI+roMpCWpqLdOw6NQt3zlTC5+OCJ4p5mVrafsUZ1moM
YBN0aDJFSog2NA6rmen7Wc6xGZPdVCwxZtMl5d0pI9nKR9lJNqHjmpo9G/NO3dmFgw/jcudmerqk
6emYiS3VTei6KfIT/26mw6SIq0NDqyasxixTeJ6pEmnuRTal4TzgKJnI/VjWnULw5aCtwvaTjVkO
0V33KE68Rmlq0rjVXhG6tDvHzoUaVDhFXRqJwmzbma9lQscQXnA12DFuJOvUwqbbmmWt8pbKqsRz
F8vYXhU8C1SLZqt0f2x1tqhxQHdlKsaNB7tzfeKt5XLWDdjGS6GHkJf8OJ3rWyGLMMn1J+wCpJyb
ZtV1LjYBDktrU5WVDVF1VW34Qo+LoPhEG88BQDe7oRaT6g3S4YKK0C99L2y5g4CZX+wy4bgg7dUc
+rg5M2OQhcvC5pW1xXmF+zbEYyWiuXJx0FXVeqzRulxKEQYkva/q+nGhda6w7Lpomdi6JEsOR5R4
Yf1hMAiW2XyoEv7iKl+q9tpzuoJFj/u0wzU4FWlVb88RXc4qoTMFYHUypgyrxBUvPUvyUNa1yiEH
KI9AgPk5uisK/2RZcBVyP0HhVMjLuWkkYBPGsQs2S+uw0p0YAZDRx5k+JkU6qQnNRdh7xQkdRm8r
aqy6sUeQSfSgiAn7oStUMHW9qjx3hmoI+7xCLwktb6tRX/NlfJ5FvsVzh1U7FZAml8aGPewFJMEs
FLi7M0vgr1hPd2XnbjX8UZ2bbejlaA6X/ErW3RTWyK0r2cL/0zENslGNEvw9sfGcmDYcB2MUmOxG
sMSPABY++M0lggwQ1jKfwo4/FIZACjW9apKUKlwkneKkvha0bhQI/8cd888h+c0KuEcQSvIRGuVV
FDjKoy5IbnVTeoqOyVnVlDsiwGO6gMXNVOzaROxEj/Ze2jwN2TFF+QtvzntCHpaSXwxLGU/CYEVp
8+izHqzCzD0fphuGy5Mu+NCz5a6tzQdfmkqNOk8g/ETYmDIqvfqmTvQzlglTme0yxXHLlHH5asHt
rijnuPHNzmsnpNIeEug01tu6rm55iifAejiRvHN3RTZsxq6EjMa758A1dRhYFDGCbDgCZoYQAawN
hEpBhlUiqM7GYKrV4kPC5rKslfaCmNVin3XLbUFJrbDtbwI6rhLfN8pRelanXbkSROhw1PR0mE2p
mmDKoqLrw6nxT/RiOvCUPtimiXjGXqqEp2yuT5j1Q8PwFDYdwaGQtlJID3PIUNar1vJS+W0fA9qd
865wauSwZsncYx+gE//AXJabChdgLS/bJT05Hb3zdJGXqW3AuRh42DC6O2nwS9UmRSiFuUqz8RTg
bu3SO9ehTdGxO2L9myCgx9MAXCntI8hONc9uDOW5ajN/Lb3uMqH0tri3IulVXXuLmoI2UL0u1xTx
Y+FwqnrQryEEhypCRX9OMAEXrsDFcuCWM8O9ypwMwVNP087e07LBa15WocHIhC7xTqZuOO4Sum1M
u5X+sha+3ab44TMpM2Ezdllc4GUIkwqtbG1WuuA7q9tnQ8Yrh2qmApqtkso9dUJfN6h+cE35LPI7
lk/KDMWnvmNNOLrMRX7dnvfLPCqS50y17JSYTioPOKwM9KeiAIunIjhgvghdU5AoScZEDanPVIWb
HcfNVTOUwCF9b4x1NwLKNvUWWN5DO1XndvCSeKjaSXlt3gI2QC5Lr/MhvZgQO9W1lqqvBhemYzQw
hlQl6AePFud+n36CzKeKtizCBdcfE+nfTHN9fqCJJg+2EwtunAXscUwCejQ2CvJGKADpj4WFRA61
girNjBTsL561u0VZmqqWe1q1+UJVT/14yYLnPjf3I12OaQ+J2WbLi2gHgK8ijatMPGKymvQ6cfbK
a4Hi1qZtIPlWmbIDu1pGuvXqrAqFRpCQ6uKeQ2L3q+OiH/Uay2HTlbO39pbmxc1eHmfBNKz6IDGQ
ANOdnQiA2FL5IQLuGzUtzkOcJjoWJPngFSaP8zYBIMsQ39DOnmPy7POpDYvOk7Fe5Jr7PvjAuHE6
6OMB2BxPlyzqPMLjmhHgA5U/qLRr6KreTNWCwqVnJ6U2vmpooBXqpZqLBG9bbkLelXXUTDOLPO2W
OJ3Km9Q5oUiCo7FPlrBOAdmlq69m3C7KDbwNO39+9lzZKF+7s2BB66oQy8Ym4lQC5Y4q3k5RnphN
AEwkDvriNs2SFy5ciJe0DkmdQez6H8wCnlZOTVS5ARIpMJSwlMXG1akMF0OvgzrXCurJMrJ96qmi
3rR4dFspgQTueOnhmOBLlNkxnL3lfJyo2YgBmIXvAw1JAcvbDpiXK+BL6oUBYps8XGb7HPCuDQdm
opYMBxpD59VS1UskE71uER82fnmMc89GhgAOs9k7HknRRMiik/RAT4d27kOynLrkQICMC+lS16Hn
RBavEZm6FcVeoYB43XZFNQKIXBTjoizXjRr6tWsFXk+L/9wNFVHLMpThMNutNfNuDobLEgJ71kvI
xYIizrJpPXTsAyMLIFILMdtnNqpp46t0yFBcLPgWL5AJvGE6NuZqbijUNzyAAtFCuA30YbHJZcX1
ZZ6lROUtjulcQbXSPvZ5YyJwKyAd3bWd7PWcDGqhNg9pA3bBfRN5BgAVkmV72FaqpC3D0huGeGm1
UT5CvUoDWK9gwPiFL6dwKGsWNsnshZk3uzgnAeBmkfYb2UNCkKNq5pxDhRrsyMDPmsH4oc3RuBGA
mqVPTydd3SWDXjk+nLDKUxA2bayxRHGum205AXKPnoXSgXi3JHdtWLZgSqoCCU6d6SBGpHzwxBDE
ckQE2FTgr+e6i+lCX5Zm1JuZ5UuY9Qlwy3HKt6gsoUKJhyXhp9lUpCFmrt4mo4xlzlrVIL5sUd/S
FfHHLbGjPNeCnVR9UZz0mVxTY7N1Xvp9nNMgzsHRKjlMsVtIrmzfDiqp8tsqeKjnSkbLbM6ziqYx
zUl63kLRVHn1fNKINQ3GOAMKvzYVVCl1n6RRaUY/qgW6dAUUv50egrCZLwruj7sucm1560+2LcKu
Bd/NhmItKihVUr8rzj7/WQrcKO4X2SbpcVwmslesnzPIycOwqsz0QEY/3WqK9K6u7pu0mBQrfKiD
vCkMpx5Sm5GFXQ2+W5Q2+JTqMng09nTEEFE1P+sTvR1nqLKrcYdJr+86Mn0E07Zrkrp6VaXaC7u5
ORV9wyOZDsUKJcEqHdlm0kkBlZZc1kU3z5fpkLbHUBZXpJsgARXNc9Jc4qCqb/HUnBX5LHe8Zy/Z
IBfl4XxU3m2ZFjc5ggTdkoSEY+2viOe9NE13U7QH4lM2IAIMzRQNOQTdRKCcQqiJaRnqoR+UHoDS
DbhCqk7vuyBFig15GrbNcOXmPMpHdlto/4EE9qpHZlAyz9TYpJddY55JlT/TiV8ZwXc9Yaeu6C6H
RI6Xhg4rTNywSn17zVJ8awF6QQrblAhqWmKh7mvyNauxt06Ft6p6r1/hCsepmC/bXpiIc8NiiKio
IxJI4ljrMBvrizQLPoh67mLPeC6eKb+qmrwFFylQWOhgUwmgSe3QMtBB9KpILAk9SOP56HJFCpEr
5PCDywC/U9JUwPGKvSgnclxd4tmZUCDyyWO2iyqfFVDG8gx4eGwYlJdNqnWc2bKKezKuRt6eETSf
cszOcygEG0yOwfNSmMkMCbMfKK8hy+u5XU0i/Vj2W920S0iwfOpL84j5cNbP9Gn2mg/+6JWKVsOn
1Nv2SX1bQs2sWrLPJm9d4XXZLZBrSjOFeAL2UR/QUAbVtpunl8nX3QaKk6LKz+0IyC+4CoxHVFLY
G9nUO7JUzyOUOFK6LpStA0aK8g/pMsa+7KKxyHwoV6slrkAYADYwgyAFhcpobchyC8yf1ET5RQBV
ZrLyhnNWjY9QDgIZnUq+AgUNeV5clBHLMr7p2jI0fVKAyJOBgIRaMH1/7TS6LqhfqGaYQEcU/KQr
8iXizQInO0DR2csqGuncRbYwzSZJ+C3rCrTC065dxHM2xvRMeyTKapBhZlvI0HRAkzjNxrDJcrwy
XQCICdJkYDndJizYJ4VmxwbRHbaGxgGcf1j38/NYessJMlUshrE9LlN5ky/o3ulSdVVAIlCcRmWC
Zp8G7acF8wtop6z8ZKGRLAGzO5rXYTYkIHklxQCsMRmins+qYFBJzeYYamkthjnyWB/DW33Gn6wF
KIN6LwEhU2UFSE75VF+1wP4m5l8OpiNxUo03wcAf/W4ZlLVJFyZkAPqH6LZsr8uuqa/KotxWrVii
pSfuuJSAPzNr2ZrnbTSQ4Jkvso6rpL0baRa3ZNGrUgRrOtkk7HLmKebMpRYzW/ERPyVz04UV627y
zD2ObDIrvydwAC5pY8fdg06LIf521OaVrvxk67nN0+znCemvL/9xYw3893ki6Zc3DwPWv7w6/TKZ
/fauQwPg622/DPAcRPevM05vZPyfxrS/SN9/5uKrBsCrXtW3DQCPHyR2mPIQIIj/dhvg+qDKv2nm
HXT1V4//3AmA8UmYj4XxSVCRYUgEwXjIz50AfIR9wg/D3V8HR750AvwjLqATzsXPo2r+L50A/8iH
eT2KCMyb/DTx/eU4XlkMWiDf6QRQH+aI3jYCoOFOOTQBGAUUOVz/phHQElNmiwata9LiQz+XOnKz
Pqdy0dvEz4VWNU78XTJLs5vTelAuLdZjO937lOtcDZnmGITq5BN8x7nUbMddfpcS0FB7230EeWXf
AwaH0+h9BHd8hCjDKmg9EF08uzJtWwBLZCwsfaiUGavm4xFXQnXWFOsclMsTa9HLVBKoRNpuyueo
a5JSycGuCMMnncFXeSluqN9fOYzuyZJCxVLM93rQt9qROiz7QR5XGRsUPwS4s8DsUs0O2nEkxvpe
5jVSTdGvy2G4X1i9sS6/ZgWN2gVEX95VHw3iURAMd3k73i/LfC06Wkd6blJFGPRKutp/Ge0M2wCN
AhJKDWVX3VZRZsbjafYfirxjGxBlu5XLgWh11YvkyTVbbLcp3TiFgSiBermmi6Yc2VVJ3QgMCOSw
ou+hihZER8xrgN3PBIocx4NTh6Y73bkx9NgMCleTfZgLa1UnMrRuCrqfSdtHtIVMg2rQM4TnAPs1
vSyWJAvd3MyhZg3giSevTUZggdadB3nLQ2rTdi1HfxNMKTynu/2y5NNFU4gH6Mtspm5ZVGrtbTWB
wXI+QyIs7qEJdC7z5pbQ4qXVaD+nCNh6Vl1y1I4RdvKsL8mNJ9mx7sU1G3Srykx+7NPMqTlJzxJX
3c6DPdMCf2oIhwZI6SKaJY/Q8H7OpsZB8T1Hdi6X2NWQjC2BTszSkF2SFJe+RNcIUg4dug0ferxC
oMGqRorgeDL0uKRTHoHXHaNqeTJcn2YJOYbZFi+0/giFvBM0Jr4xsWg8L9K6eUlAzQs59R8C5/x4
BvX7DkrVMzcjDhJidSUMr4BU2SZqEAjdlOmTlJCN8Ze9Ne0cowD04HmqN8NCQYXztm4eH1rmqt04
zY2qgONtG+6VcSpBpAomaE4BfsuYsdGPdZrNmQqY/JSNUG/NzFeDHotwyvl9QQMbZlkRpx7/CCnj
TJLgAZVu383llWim+0C7Ox+8ngfYD0U/f+K2zEM2QLUHZVLYSBBmJoazNUiYRezEsB9JNcRs5g/p
kICgtrT5Tld2CG2ZCGVZcNwbUaillCYarTxIQsOVyNIthYZF7PW0iAxtLvnCPdU2FYMaaj5loC6G
w+Sb0JIe+lQjuwkSiTfIZtedD3rk3Aq2ypcB8jbI/SrjFGpvCwVg1+i1HKAWNqmBLk5d73herTPM
+GVb2TCFwrE+yE0mRStwkzhrRmgfuLMZuT10YLNQ2+C0sMuq5fa09aGjJDx7TuEXQ0D2s8usqOeo
mqHg7kp/uPR4bhRLylucVVve6qcuAd0i0eYBFhRmubkBMeBRU1lGPQU607p5P6WWR9wsaNWjIY+5
SfJrkCAHKAH7CdhXOVZnPYcAbRMzrAsAd+iwUVAfkzkID78dAdV2BBFBjEaZxOrQW6ClN/bteKID
8iSpfc7cCDpPVw5xH/QcdCl+oxeIYZeMoDNo6E50vVtlJoWxn+GUJOa6sVpHuRkqBWXygxXLMRNV
qYiXFarukseWiS6coPmgSZOFhA6gaQjoWFY5hUYctD21S5YTB5bcVoFLiKoCUKR7rZP11M4AdNm8
7RZSnY5mzOKhn1tgp80p0LCTzKVQTftLH1oGTSohrgQyJ97koH+Z2UvRNW3IUX4pka5AALEApz2/
hrZAE4Gku521yCPTAEanQweqQiOXFXXmk0nzCwFK+Fbk8rG187YAjhZrJreQSWMQuR4SDZTQAwa5
5CDPgyirEiiGJ5NokKzw8dTXF7JA8VQAKU3lWUJA6NFlGqH6Ii9zwEAuToMWggK4v5p6ERFkot7l
245QRUAYHZ1sQ+H1Fw2zD9bgXTY5tGLWHE9oOmWgLcdBU641CUxIq+Cyr6Hh2vQ91PnuRqZJOFcW
hX8V1/r/mUVxGHv4bRb1+sdpr/jT4cGv/IlwxODnbzDLeRh9gEmGn/mTf0QC+ImGxCj4PPwEz3zh
T/gIYR+mplEgYF7wMC7xdZIC+BMMVsNYFAz7EyIF/TOTFEygX/Mn7sMSoHw8/OIHwyK+5U/l2HJQ
1qCs6mdgATMGJByJQOFcFydjNuZhyiFTIC+5mseiVWSeetXlxa4yy/XiEgtqZXDjHxQQv3GbQPNq
RfXawjCC0DAZIcRl1T2O833vgQ6XCehqyyY7Z4O4QoTEXgNFjqhtGzrbV2FJxCfSw6SEheAqcwl9
ayhFGwnyEPzOBwYyZGJCXQJT0C2Pl7nkoa2XTlmXnNsc8F2aSY2TE+HiTKPmFMCHONdGJKOQmgLQ
kgcn3JZUY7OaoAEcihlGN/wk09CfNycCtlkDGiA7PFVTgqEDEGxqL7/sD8ixCJTFwKtA/rK22xaa
umg4QI09gE4LZT+B7k3abs0BlJIEEBQIcjgfAIt+hi4KsrqV0GbQWQ+9k+SRHoBOywaEGsA+X/cP
2QEMm7rRUVHU13k+neaAl+Uyr8wBQHXu26g8gGqdJzfdAWbnA+Cmn6F3bIFz/Bd559akqY0u61/E
CiEBglvgO9X53NV9Q1R3dQMSCAQSCH79TnnZY3ut8I6Yux17YsIzE2GX+ztKb2Y++VbyY/WH8l7D
W7ECXh71R7Z2s85Tf4zXPQwq6Y/2sILys2l9WZTZT0kXm+vNXwPtGuBGqGdcDqm/Jqy/MFJ/dTh/
iSDj+7D+WsnU1OCITb53w/CS4ubBv+8dQW57gP3zg+FuCnv1Wqe4rKI+yoq0CZ5rBmcVRPOeU9rq
qwVWflmHDR7biNljwA19TjMVlBurYlw7pMpVuH/lhN5jYolOZM6avOf9HZWALTRc6C3pQNjC+5UV
Auo5HpCQzCY7goNH8rSy6SApH/PEybaEZQYdHAmNBIDfJNEaHGmApHprWXe2tJKHbXawFPjocmCL
/FAhTWc2ad5thCjIOhtCF1Q3iRRvOtJ3AGd8oCxCcBlTg0wNH7VGa1hZXb/kyqo2d0ny3GqYvKQP
71sGE2OvwmOX2C4Pm/UxyRwS3GAacrllQ06G7Ux1AE9RTvV1orsUV136DnfqGxmqgwurOu+4OPIa
Cava7Qnu89dKumfcKTe03YC1aMwlm4oepSAzYJjxNln4T12DLQmZOE57/V1seEPYFuGio+5H3Ufn
zA1TOY91UyCuDM7bYLoPx2tTOMKfkV0AElizvYgaAfuED82RSZOVGELxsdqSE2kjcdsmy72s1+Pe
jaSY2NTjYzqUa9KcldNv3cBhjdLstEeYiNb60yDdrBIHF8BUzz2pPuSit5xk6z3Cwrt5DMA+zRb2
SNqcwzbE67Bmz9swgMyZkpsly94GlT7wSr9wfPNz0Cxrkda6A94FliKxz6gU3Y+Or4XCazBG868B
Se4NjfvtlA4rP4cN4ix8eCLYidNL3GIQIUF9NafqHBC1Ij6lAEn4cq+j4Os42AdkV7SogMXdZDYN
DswBX9lNgNtS3pnRvDUxfVNibPIxrI8hfLxT0zasnGnEEbrV4T2R9GUOkmNPTZyzZHE5uDqRV/N0
62C7AlxhN8ARNEgf2xxWtuARpdFFueoGZA7OQgonPLWPaWODvG9smqcL0tVx0L+Cfpvzte7G00Dl
VvYtwhg7TOEJ+X5wNQTeT5yiL2NPl5LT5QOGk6fkgvAU4jg9ZCbV+aA0yWfYR/icu2skr98ENeZQ
b2mWVwl0FwnbX/HI5gPX4iTH8bkxIz2adGkPg9niQgkpjm0EhMvK7EbimNdBeh5b+oRJPz12mTEF
Drw7A3OsoKDvoFmGPbe0BkiWDUjC2PJzCoKXOg6/BvuKOToJ3yM1/WiT9WcVQr9poVUpdQKVE4zv
NJqC8ywsfO022nGFIC+IJypACRD21UTBE/Fnr4nk96iq7clfDw84M9+qGEyDAQSIp7rcL71lJzHu
n8QsxyAmw2HNVnl0btQ3Q591T3syE5Bt86fc3XLIsqUt06Hp74FVkJuoacjRkmp5nJjs850LfIzJ
BldyZtuh5u5mddTcBWarytaZu6wCoBcwejOr9grhBtijEAgNYY/rrm7WavuUsr+td/lzbnhckhUc
nmXKHHcHgiWbobfd7hh8xloUgY/rRxeqx0HOAtcuMzho4O/O3LrzyiAmhBIIV2dNCm0ZKwzvqpKG
9iDm9HYNZAAl0AAtaAWSwhS+X4WPaK6nbHpIGmBCc6JP846EwibRR9wuAZyCXR+MdiAI9Y7QkgVD
bupMw6hPKfQvDiFN4/1A5thcUg1kbvMnmg7DGYsI5hEJ3Prg7MW5uzG74sTwYqmjb0IHl60FklgL
3OhoQB5Ej2th0Zl+mFMk5fBNzxHln23UPBJBomJJ3cuoa5OzSGUAFuKfFsZNUcHFHqKq3KVcz4L2
73SMbioY/cWcBe+TqsNDuk9voYsBW6gxLLpqrQsOVKCYYIOB2kveyCQ/SVvrYs2i22HAnbNU9Ill
E/NJNwBOHX0AshRARBFOaFzFksNiVSm7I6G9rNUgcyGqJ13rh94tn4Glt4Md+IG7+kKW9HUfEWVb
nEIt+6n3GFlJxr7FE16Lim70YiucIybGcRSYx66JXyraYzzH01zU3OZrxS91Qj9quv1ShuHynPbx
ADOrKbjlvwa4s8d1h8uug9mWNtAX6NbbmIgvZlYij+H1r4gSEJcuS97o6CqJ9zNvtg43qjlzh3za
GqGKOVAgrOrqaUrnBYYyPnZ14Epu9XiomJjP0zhgyJH1k9DguBg8eAqCcIvPirJLV2mTU0ByOY3c
p7bqpa+p+fKfICxSjOH/LCwOf++T/U1Z+J/8XVl4RjvypT0ko/hfT2L/S1lkERhpiIM0wX6HEJ7t
n8oijGN0YdBG+qPeP//OaIdYeoAaLYdBlHiwP/u3lEWGP+Rvziz6HFGS8sivEoA/64XPX5XFvus+
BLE0FbEir00rKSLYGqNRFn1nqQbCIgnsLYuRuJoQjNYTIqw5gJ0C/IZJwMBi5acpWeM81FlykMao
m9FiepQbTjQQBE/RFiwY3udfTG/PbuuLFq8H0lAckbaLfnA3XTN/Zo7Rt6XLwNVm7mmN5jpXU3Zs
EDXNA2Ml5vP3pqFB7np3tfT1SVX1+FKn691mm2/zAMyZOIxGSScAVUX90wKKqQFKeLSaz8WEfB7c
MgLZirQMMdXawC7OXuBK3dURiFOTsbewiW4XMm2AH1tM9ml7HwygE+lQvzg5v8hpRNwOpwDkN3Cj
eI9uEq7AKzimwFron12iPkQPJH3qnCnUPOhCRNs76LlrItfHLREf0ZhiNlTkhGBnusURcJFtfaX7
9heu8ceVt99HNU/5PG2Anvw4qJS+YGJwQLfaGIM+eY9M+GRBNCGZSZsiW+HxkRCOs7M9LtYAo9bc
Xo0UALzuVXgbVNOviAgGKFjfxa39Nkq44FYPE0JCQYHwihuX0gx0icJL5MZ7WtFnLsjznhAAqlOK
15OIKm8IkM16TYZ8meAa18TQohv1tYBqzXcrfhiDozaetxepljsWtT/WalwKONHLedeYE2ByZpiD
+CUTsUcfOpB8CIvJuL8TU1d5msZPbUfDYztkN9nU3UVp85rE81MiLJBtsHV55UEMuUEBBYG81Mbd
t2l/xtSw5+HCgAv3K3BpWVcYe6PPIJLwuZvwtTKkvt7m9TOWQ/sAembLq1q8MepumqG5qprNFSKI
o2sOk7cEUuDwPnPcOa7Z/RO4G5B+5zxA3Cnl3h26BFllHFc3k3OqBLTynevuA2rtgLYDOYerIjC6
Q3WUi7O53KPgsLf9WC4oMhxoGNYFBC6UyAigjzakPSRVe7u6oOylvRu2+WST+dSR9dDvmAB7WuEF
5m0A+811edSGX3day5JP0YK3LxEgI4IXgdJymSxqLcc6NfcSdwg+RnFTmnG7D2sOMd6e5QyqmZrs
NRHIWMGH0JxxyNSKyyuBqALohuhOUEnf5nGykDwJ3IJhaS5uNphJWfJz5zo+NOl2D9AVxEro0G7A
S83BRI/4RJQ9DTFjDu1LE+DRIbqE+az55zA25yUdL2IG60S2GAIPOC7kQoovKf0WTmuYc6WmC3zk
saAGn7JYjVWZputlD2B39EFw34j11zZnsD26/hxO+KIvdBVlzNdSA+e/hUPRHkmTgnjYde6GLSoq
LxJsx48tJddZU3elho5wXlAQLy34byLDyw3lhccABdJDiQxekoxpfO+gUfqo/cK9aGm8fEm8kEmg
aBSUzb7xNwel47zk6aF9iBdB2suhWMDmnqCQ4GLc7VBMwkunvkk/Imgpy9EvmKGuVJL9CGj8aKC6
3Ay110OHgXQ+yxUMmRdom5dqIIWPLXP3NED0QJavcnTumMgJsg76bnegYRxN9UEHsEBlhTlbekGI
SOG5W+DOwrjBOqhBBhgGcEqOs5hKOPVnAm05Wag+6eWmqqsPt7fHNlavQwwKeMRrIdmCn4dWbbxo
7UEborHgbvDX8w5d20PfLsuyFQ1rj2kGdDmtlgMWRnwTJH7H9wJzmJfJAFTrcody7ryEzmKkScih
6YFCX4/R1CGoCY/Nb9IbGrzxYrwLo2cYLSB/dpy8tZfs4TZPpfQyfvaCnnlpn2zzXQytHwfBjfHi
n8oEI403BDI4AwhMYRF4s6AVFlC3NxCctxJCbyqAuwiOgchudun0l9FbD7E3IYZsQmemTvRh9xbF
vvYAojFPH9Ytua+mqrTj9Dx08XPXo/Jjw+EuHWFVw+2KTknUgq3dtg2nkGihQTdWKO+ZcO+eBAQD
s/WOSui9FenwRm9M6+uIRfuZsGa4DeZhPWZCPK52Qei2kEstxmvRk6/Lrm9bBBCuSW8b00c5kQvg
dFDqGb75FJlF34dH7UOMBmkG0K6i9fFGkHSnBHmHhSQCZNvB5vFhyN4ShGyIR7QPSnpYkMhiIFGI
VGtBZvGsk44BXJ/eqmAYzmZF6BL5+CVEDgOnEWSsj2aqaH7kJhPl0AJZ5chvlFyfhKpRrPGbzcYe
9N46pVejj31iAstgq8P2BmTkfghl/D5RYw+ZdR/wr8RhHAgFf1vd9xJ3YUj2Y+JzplSFv7AfwSOe
3WuMKCql25eKdK+h2N5TRFULC+/GgD7jlriwGk99QahVDTvSLZ9zZbgNNanxWf8tA4t8HMZ9MIYz
BYFtrXuAWIjNeh+gWR+laR+qwbR535GyGaRtdZ+gIIYjJZLddqCt+wgoO0e9vB59VDeOgBq5j+9A
rj2ZSfG3EMmeXnTytmEBzgHe5nvm4z+JHJD7QJD6aNBONDqs9USLaJrObQUtbyQ/AzK8ldv6Y0a6
OMdTWy7IG3Xc8avdR5CJDyMZUkmAsSX2ezxnSCuXJr5RPr5cfwsyoVQPO4F550NOHM2fDKnn2uOS
8DGoRB7qkItmyEcdclJrVtwoYY8yDRme1rW5q5Cpuil+sSa4S3zYujbjY4KngtYD/cC34meKXNb0
/J4hp02m9Wvvg9tADa9rQHc4itW5SUmXmySdzi6b79kMbyCyH7HPf8eUnplPhGHh8CIUgcDiHozk
v7c6/8Yi/BXy+Cvz8Q/0yP/LiUaKJOGfhcdvXIjXEH/ZM/d39YEf/119IL3IgFyg3hvHjIcEwcHv
6gMN0Rh0BxYe+KCC+IUif6gPX8ZnFFsroj+Kw3+ID/JfAFf8f9h/K5Z/qyAaxf+7H5pGYEwYXD4e
J0hQ/i4+3NB0I0tUV3RMLGUKtOm8Jnw8NekQ32ZzA986q81x1VGXS2726822MzonBrXFWMgzBQ1Z
Bu06FDj1fDtua187ggElIw5wwQo1rZtn12wWYry/wquBeDwIv087uoPTglSxjVfc6zZJHhxpJgh/
664SMsuSmgA1tx1BRYtTrK/dQ2sZPWtDkBHrGRjXgFkirc8MXH40j64IlRZHRfD9tdWHiLurrsUE
R1yIOsg+vKs2htEVT0XPyKMaWHicI3Elq70qawtf0A4IboKYf4g2/J5kI0wgRu4EWj9XaZM+zzOa
JJoG5NQ0CaqxYysPdkZx1MUwgOXIvM6Bk9ih1ha2TXMz7Fubo/rjruo+wHW1EvRPhviTgvkFR4iX
EML0Zaq79rqL9ifnmh+msiDVsx3u0RCdwtWecfxfkn48TluC6lKkXpjIwhw9SWcintMmrMvRzttR
Na29j9L9JzICm+MZwPWnjcwdXzoIR6bQY12PS2Af6G6+IAr9CtfqmNh2zMlc7bnM0CRQ+/pVZXy9
3nvEQmjkiVPFG4z4In7UaoUylBhEO9Dh207pORh3kCmCvIyyvusSgW6IiaMjVusdfLRyqFYB0Qp7
MO9Ndl5QsgMyUj1G/QyEo5lmxEa4rCR6Ie9T2r+qdr9Ps1QdhtmkN4MSfb7BfT4Kh1ZnyPG00BqB
+RQs+6lK4vR2DjlKVBQ9GBCkvLAwCQkTV3VEgY3APRSwEfHOVhglanvXwGLkFu3B0LuOxPuPaGT0
+eI9yTVC8YST/dzG7Rv+FAfMMmjwsemu9h2VCA2kWWVtiiuwry5VD5Yh3cL5CANel5VY1WFj9XaE
gYMgrEYKjYqDLbUBxdpiAiKI1c9wiqazXthZW0KPazO8WZTJimZ2DpOB7PIBMbuX9H0R8OAlCRtY
ZoZ921BGBZpQX2Yr+6uQJRfUkqPDmOkdIGlzo3Y/VK8hLxlYVnAkW3DMNqvx1RrQ7OPkwhZcrxWD
T4ZalAFphKOemWw8mTCUKGOCPhFcfMUYN2CSFUO58J2hzjnMV2i1vi0G+l3ZwZSLc9UDwjJTov4G
tLpqghurybla3C1ntQQ7n9EydQqDTwOprwLa41AwoLSb7mA2OMJRz3VBUQTdWjcjpAh4LttkOmZW
2HJolhDoaxaWCE5oGWtWoWXF1B1hDmWFeI7OdWZ7eHEJ+pVMbOj8bO1lo+zbuuzkA1liV85Z+g4r
sn2O1qo+jHTNCgLg/brKMBTunXxcnUFpk6/3bufoGqOpkYPRLA0++eU8AcDCVW8OWvWo3ezsQmek
UQ1nL1EVvVE2ZfD0DIA5jeJDFpjPtJJQR7bF2JQlfSlWdCOGFWZjMin47Az9GAEqo4eOL9MRDaq9
Ml+kCEUJQu5lhRvgX6yvywYzdMUgM9CWolnM8PIRqQsi2hOGuRJE01jCKHLvc0S/LDx42yrAvX01
ZchT2P1EyVszqepqZd0lsNVTU81pPpImBBsUxXnNQAfjglIHkYImF7A2hEjqYmVAxYJgPJK0qi8W
NTd4RWNUAMhCcW1ckCYlc5FIRIf4dn4Tbn3OTBI/9ikeJhg4jXO37u62MaF4QvJMlgjOSNtGuUX3
vQDIPJT7TG7aup59SndEgU6ggrx/NONwAt3WoCi9gQirR14gWoJKQA6TN0ENZhgKf6/it0Ql39Cn
wkWBr6cGpJ+TzaBbl7ixzDIpiwENsrsKhzzfq5vWpRhleugwqGMYKHuiiznpr2WMayiUzfJgs+rA
7VxILI0qkCFagPgkPsxw1qDDYK4DlTnFK6sfoCEelUDDYZd4TfSIQHrHrA8lvZyQVdt8k9uznRBM
Tg0JCyWzyw62pWgHUO6R0cdQLQq9I/6gEN610465rW7Qr27U9bbiCN9kho5UBQYLL94771APVjNx
xRh1IIsCH14EyKBnqr/M3KGu1Q6jL4AOBeQmPpsVIsr4REz6Gjk092odPrZiPLFQfcrOfoslNG9j
6/WQQW2oCCgAnf10u/MBuVrYYAHA+oBC5TNJBJJGcV+F688hVSnqqe31buw9qhNQgj262U3E1SFU
COo2QN8iT+lqfiyD3dWlx4YEdxmonXA0BDWCBKVPVOA7kfYP0nHxtx2e/9+OlQB8/3ms/Mtevj/3
jfzJGuNn/zVTgkCJALUQ9C85Nnv+Zab0Sy2x0xIDZZpkIRai/TlTJgSb7dKYYIlrEvtx8y9DJdIa
mvn1diT0f+vfYY1jPLC/OdrYPxSB5cHUCwwxwgz796EyGcB8rbvrCswMLjzvwU6fazhtL/XWXhvd
IApJDDhH3KCHcdfZGRYFcsBlwbRA4SHW0/g5dqw7RQF7WzJdH/iSuIIl23puffBLpaTfVWSeJSpx
Bymi7hC3wF5rsMoIl8J2OCZ0Njd7n7z1Yx3d1zhSnzmLzUus0YWYDWkLnfJLNO/NaduAsInOtQj9
Fnas1hZoKnphV0MfigLb5/BgBn6MQOCvcKhiLBS5Mul6DTf/oU/sh11x2Ped+ZoaewxYVhdgYh7M
QKDCRnG3sew5iGmNolJ/y6bmvrKwH6TSG/Y0LOrs4h1wRLabAyQyfBmN71iwx78C4uITxeiSo29a
4wqrMAAOaxHN2wUddpTorYLWBcyZt7THPzXuL67xvoLFJD7S9sGu5jRwczI0+YCv9qQmdGliscNk
7py+3SaO0nBVnVQDWGYYVVSYAY+FIwcIKnq1SFzQHLQp3A19VoJDmUr51Q3qNEbVxdZ1jBmT3AxL
CCR2nvWx492nxICBdRiPdlPxIRhwyzR7EhdUDgGcHxzQfXyOGBwBLKJ51GT4MmfmiQwjJjm7kFL5
6Gsj40tvg89ETOA3DWK/seuuqgqzFXKzuunekk2eU+RpykpsY/ERW+rDtiHbSunjN8AMC3YDVE/G
R3MRaTCyKriRNmzOgQjh4aKbk8jhOvHRXi0xs2dz/Wl97Jcg/6Ma7bvJp4LO54NruqIBNla/MMY0
BVHxeMCuHYyza/grmuOPwWaXqVvAL/nsEQHjTZPQFzSiHiETrnrVoNG0iPqS+OQSBdpfemXPc9af
QTN+jZFvKk6uQuSdKmguow9A64XeKiSiE5LRyk41CPD0VSpz2Vl8N/dkK5OxfnU+VoUDDH2EpFWp
Ic05WVhukcKuHdywiCa3oQ9oQyS12Ff0NvvoNvUhbu/j3MhsCMEJhmUYh28MUdTBIP0NfAzMkAcD
1HhnWJhwxjteUiK+Vdsii0C3kAc9BlWGTUElQtq2FIibB1t9KsTPxufQq0+kpc+msW/40Pi0eve5
NfzWy7SE3wIiWYERVw3IvMsY+4WCub01MBtbMYzYvbEiB/eWZTriK5Ui0LmMPi+vJfzPyFUWoEVE
8szv14l9wm591o7JVR8Sn7+ji/aRehtabuOJ+4x+8mn9bIfgpkUXopi7pj+EzD0Y5PncB/upj/id
D/vZltxW+EpajwFMHgjA9EGAgyFScx4XMB4cSEM0/NYEXufoPTvtAQP0JB9Yg+5uQ5HmQHwGBRBs
c7RACyAqUhASluiyA7ywqvVzj5MnXvHsmdFhP5FARKC5lcUHGJAE2ofmqLwQGohIb1BqUYceKmkh
8rXzsmn3AipFqQK12I4eG6grKBkMt9Bb1QgNF3gJVoMvP1RQZWhMR8feC7VQV7ekywDaS2oLt8ZX
Az7UuQnxRcGEdGkHEDfrGrhX6VUgq/CG74Aar7ES5GvnteIcJ+BMBkANcPWOEQQlGOEve20eBgs8
xCvO1WtPTVGObCOY8sSgnzVI93MambkPo247WrnWZZdsGOa9rEWy/jJ7odviBB+hfJvOnBco4eY3
SezF8QaV3ITuCW127JEK6cs+aLS+xqkq0Av8rMjK88jFkNvcuSsUANAX9GJcc4x2aG6GJ3Tw2HHw
ot1u+6/Vy3hUEmcUYCDtZxbSgkPtt172z9D/sTcCWjgCQsUfNgg0mifw9aW2FRIUvqA+sz3OLpzQ
YYuf4CW+o40Iw6FBaVbCg2g5/+CDPlNvTjBvU1D4FUnfnkeYHKh4ouk/rLLAQUTPPWbTqdG/+hiB
E+ig140oWSbeE4F3ow9ZtyQPjXdMlnYBGuldFDHt31sb4zCy3RWYdZCjffDEYb2k3oOR3o3pAEoc
Fz2xA61xL6MbOxSUod+AE0OcuwUvYSvQzhfe4hkGnI+4J+dj6g2gvoYnHa3x94wDrcxpgL5+iF2S
ZUzSn8k+3tBFhOBC5M1ielGkxoAb55/WzQs8zgwdgXavsegC7CxutB+z1d8XBjup7cbm+3+E14gh
7f8yFP51z+ffTUa/uBwIBJbNhf+FcRBbpOOMphn2Svx1IIzxWysSAuIHy9+jCMbkHwMhemngpgFI
w3rE4nf+l4EQq1hTEA7gXMl//zqSf2cgZBwP7H8MhIAlsHCdwQbFTJrgQfwVcQAUjKBV4bqQ+K/S
SbAMZkngfrcrgDsQODlb+APohR6g8CCwMmIAX0TXz3AJzSnwatvWW3ZYR/7W8PSdVNjiNYr4knGc
sSlzKKvHCVbWeQWf9qKc9/VglPiy/SbwofSjGDMaF4sElSuna+1NAWjt5lBXpn2e4Bhk3jqI8EX/
8GKTb0l7Yd5gyBQyc9Tve7hPuNrwu1k08CxYEtFv5oS3KTJvWChvXaTexBDeztiwPQJ8Mp2RMQ1X
gws0ii0AOTAbHOrIAUDqsKdiqqDyJUWWHeCtLYEkAAIa9ltKw/PkzRUE6GCqvOGyeusFbBT+n7dj
eK3etDdoVm/VEG/abBGiKoZVO4MPXGZv7SBoHk9Yx8ux3yiGaaPa5mqf0J5bLJxRKmHSBdOEx7Fz
7DjAUVUKAsATEdCNWZYd0AaB0aTSS1qb/opVcP+8GbVV8Tc9dsjERftKvWGlvHUVexMLAXj70Mbx
xzhfdL0jqsyCJ0FHdeW4wlyJMb1KsF9ErFPkwcWrhLMKt4TCCrNAHiWJ1vdx7L9gQAvAAGC/gtLL
cOQhtYdxg1/XGPctFeZRCFGuE/Bqp807Dyo0fLnWR8Q5+6kxaBdmIgIVYscK5Gp9wf2tjqk1+gCr
BpA7CxC8RVFymYnd7kHTuyLD73cpgzq9YARaIB7wh1nQF0hP7UPUJBhQOgX/Y3pYq+YZ0aWDnUEf
sT6jx8ZB9cqSID5QcO5wSE+7IS+iw52jWvJVtNNNswOFYBl9qLn9Pk7pmcT2fkCqW+zBdIW8iAKX
x/uGhXo/MaXWRafjo4nMXTJtb9WCEoDFgrlcWHyE0cOG235vCYPPjtUrI7u0AE9Vj0QastuaDnR0
9UoT7LHBc8IY0i2wVgjg+6pU7fw+xtF4dnsAENyYU9oAubQMdmBF7FVShdmpn3BD6Gpv0LXrgjLu
44d+2/djlsSAn1Ei82/2WHJJsE8J8WEQ9xRJuruvVfiyiTg5weRISq3Q48IvpvgebViI1jRYgaCH
9m7Adrj7MdquNi7fnaUxJErV3+laVmXcBuTA4mk/15AUGIHMz3TB7WaEtqc4XQ9bQJK3KAhv4ZwD
PyYbzJYNeyzFfj8vPC0WTYuBN/0xWzd7CMPqGwbr75jzykhVCPY389gyqg5gHQDbVnI9rQt8lXXn
7BGBPMgqB3yx561BvqfrF+uCj2FjV4Hqvlm1fMbgHt7wB5AjbmMsTqFBWwYpzJphy7pLJuv9Cj24
5mGJMdTFFKs5eJviS8jpqTdoi2AloMa2MGBLwDEz7OMJqxN8ONBWZmNH3WIhyT7E7ywFbjJgHrk0
6Q6MlUxhuWiBJuDC75uUPWQrf4XQ+gSSDVmksSLGgrrBysBPZ4afZu4AHgUHREwKpBDww1Snd3OM
BgeK+ICCJBD5lCdHfBmeq2C9DpNIH81In0waACKeHkBoYQXDzOrTVmHBQGLVzRxS8RSNOL7hObnL
2lpzbEYMbrob+0uwVRAV9jFbrUL7BLZXFZEN8/HyZVHyp1yqx4EAN5q6BO4+oOIR5mLvXUbi/Ubj
ncfde5DSu5ELbMlAVBC+3qlUwhSJ9y4DChcTS/pAu01DeKy9x8m3+hns0SU0VXYV4OvSww7tvC/q
vEO69+2XCZZp7L1T5V3UqV8gBpYTOjtzQV3SoMSBFWZWdXesmbHlLPi6eFs2hj+LlXICL/z6RRop
y/+IeQWDwj/PK3cDlkv6seQfs1H8+O9jCwVJmTAwDaAfCWUR5oZ/kZkRAxWBZZ/YvYrfK4W/8+fY
wvDrW1L8PrSYUr8l908fC2uwE/RVUk6TlPia0r8ztkTp/x5b8K/KwpBmDGEspf9jbNHJruNMQTzv
QXo3NDBsVjFDS7oQO7sGwArWoEUTe1gAqisrsTWlmBw8YRGNpyra3hC9omffoA6lxwArTnrEZPUu
ygxVBuU7DdMEv6XzPQfZp8cdxQfgIVj1uU4m3zRN83DtWTmKqj8NaEvQdv9iZ4CZbl/eBozqpOEK
7ev6Y4zb+tiTIL2Zff1iQA9jRB8jC5OHgGOZpIyrz8HDWaPHtLBjrrQe3Bq3fsy3VZ3bug2LLN1+
9VnzwCJgJRzcV4g2fRl6FKwl6YgS6zJd4t+a3yDGRFddVx4hc93/Ie/MeptYtij8X+57Sz0PD/c8
xHbbDs5AgCTw0spEj9Xz/OvPV4FwcBI4BB5upCskJEjSbVfcVbvWXusrDAWhlt4pdQ63cY43TkVZ
k8zhbSgtaAIvGrA4yU/C9pDn4VGUO7dRp5kHuWERoMLLltJwXOKXemeawTH2jH5JQCnatmY8bVpp
hEOr+kQHEnhZbxLL1jvCdjU+elK/sMp05QMwPoIQWrJRcdqNQj2ppfVOHZmGCmnHs6QxL5YWPUg1
72dp2gvLtj1oTTUn6zFdoh/RlrCHq8q1LoUF7qjJWlBKFEotZkDhDrvBqTbzMK6dyn5jSNfgJP2D
vXQSFtRMi2QW5Sos0MAT6Th06OrRgsBEq0o/opiFtsmwKJJXutIm7TpXdbIdYwh0C1HFmCkI3RxC
Xy69jhZAJXiQ80HumH7clxInKfSt1dR3dWEHq3hU75QWQ5YirbJBGH+cppoedK0fVh6IYiStdmUk
4B3CcasE+ScX47pv1WAW51KjYdzPp5mJozOaXaqIjFZaTOPGyJXDKimThdNF5HqsmZRILLdurtIc
uHH7nt/vwlOTdUh2CXOf+Za+jL4e4+A20ssjbZ7eTBSYK1sE7sKR3DnXzvy8ItOP3PIBr+t5Thsb
EiR4T33CFpi3DI0woPkE6q7NglNtph9jVdMdqNLPgoZqF3lXbHCaNaWJWIVa8paK26VhFBC9pGZt
9IB9rl0diYiSjZL3GtzqVRJRfBnt0diEZ45Ipl1uOx0SpLMMhHmp8fr5LLIc2mYtzcd6vaxH8zYB
y3bgyCd5bgOUYkvJYUq457U9fi5ECbUSHVOHo9YqWbGseb7LGYJ22M4Yt9yZIdN7Y2Uo2elck1Tm
Q7n08nSbFna+xqsLr9UVh3mcAmPtSQ+3o3nKKrPT3R690WjPEq+98eBNLhrgzYvUQpAC9gEJpiec
GJKTWM5s/McmQRzz3EWMHYPGkdUcNnPj64rBi5OlNGgBMHNG0/lG2a1QjzbD3B5nU2+uOpBTvqV3
bMyF4p2XVuXRbc1v2Lps3b74FLF70eJ6407xWkXQSillF5UmPwhucJgQrl+oJi7xorY12QYmUMTJ
Bati6I6zrD+MI/Wkr5mWCrBYNLCQ99JpWkXWXG3gfq2TIfyQFQCT8D1sx6Lyw2ZEyNEwsZYXbG6X
OFElXKPaiGpc9r22CQdJA7amI/KG50ErEGCtslqEXoxtJcCW2epwdaPQPdQbxw/j66CffPrFG2Iq
p8R50UXzHW7HAQ+mYP/X+NpAJD+kJT8FaDJOtY61ERyp96nMNDDepUmt6s0XQeIswUTvqtA9hZ/m
x+m8C2xlB3rz3FWDiDmy3EEPKDBzR9UW63C+NDwEt76EaJqExmdHy9ZplebLNtdAtxVNekaFeQ46
6UZpXV8t652QFDpb6Y7H3vUnQyFZ5Fy2oRv5iZ7Tma1jOoqJstHCBp+KlR1rY3dupupZHAvBlJmf
hakG3ot3EszixplU4euDezUIddumzRHnhm0jq3nruYW3KIYcVKGNjx1mZO+LRF3XY3zdQemgeJ/W
5mBf2d5kHEyZ8eY+2j81U+5XynRGbujSi/NrE/VhOcFAXYMkhLs9dXdB1hZYXmCIe3jaPTfZ6glM
otZOL7J4YFKzQH+1VU0s2k79vhkUqA3UxAMMdoAmtXPYJkScmjZWl5ha8xOKQ6BfCar3WMcnsYCY
lLgstSESyEHftic1PbE1wpZY2J1n8uEirWn2KpMapo1psNiqxe4VnhlnTb18nYS6r4C8ES67xLzw
LqtQ+Yii/K4tcVniCdGPQg3mOg4uhboSqoRwaxqrRXcY9iE5wWJyeAQ8A2NkyPTfubwgNlhJHNHj
sekZxKi1RsNEbWTneR6sO9e7KFCIkXp3MVEgN6FhSyHkG6r5rqarQ1ijUNgJ4+Ob2f+4s5tjceVj
rU2AOxJKVWRzC//NrO60PDlPo6HjIcA1PcGf/r8oQ0EY/bgMfXRa0L5wxk9+E85cXZNnAHqO6nDq
LrXptwpUs9gcwRegbYpuxs/8U4Hq+PJMOqmmbWDs2xPOuIrLH9hi8kiPF3VSDeOZCtRGeKKJ6pgs
owYv4nvhrOm6hqWkK+jO1OIEagGJysnoVz0hyx5DGUn/QpxlMWcs9DKLmZAkWhF7h1ao33Yyr9kT
3GxkgtOTWc5mqM+beBpOB454WDcEPmeZ/GyIgAZZbH40ZSq0tYmxCM2VDnaj3xFhVzYuMdJM5klr
mSyFyccDQNg0ZLUyCZ8GM+kSxSSOKuIPHfHUSsFP3srEqmVQw2gyxRq1nrYIqYGppNsFZMFkNdAk
QQRyt6lITmjX7SKTWKyQAVkzhU3fydBszK7Ux8DzTqUToeVeA/8t+ywa6XiXodtUxm8LcrhdNr9x
04kovIzogrRhL+/BUc57oRO+xojD4nyVUzsswkg99rTUWNqdphyKaaIvIB8uc+7LjWNUhp/KR7B0
8mRlCJjxbgc/VOVJ1TPIR8DL46XXhegx5NZ1nmu84ggmtB97nvjCnshaeBfcCUJMdl4LqDAa6zeX
o88wTIu6KD+6chrR+nxck0syV7mcZCI53YQ0AcFsQySQU5EtJ6UiZ7Ht5URlmfWw8Ji7CPSA8vMu
czmpzUW6JJLrixYJjnAPqmkcH9NSoICVc2IelcyOTXXigEBfj3ySDho5hw5MppGcVVM5v9LSg03H
lBuSF6DnxCxMpzg/aeXM3Mk5upWz9Sjnbe9+BpdzeaJkPhQYiE8KFAU0XTbOWX5BBgBmBYtBKleF
qGze64hKB8hmd1gBT2a7ZuqT64jUs5cBS8vg6pc1S80s1xxPgmVmlqFJ0NC0WJgSoFbrwHKbFfUp
jkV7XlthAGc+PkNF8BMCOWIEwktnbRLO26TjtA7hzR/itrjgVIAcbUQ7A3G180oQAWGJnEGqyVTL
DRnxQ6/tzpKZhXDoxHHZ4rAkkUkpGKk7TC03KDFvMD2+U3I+saSdV1pmkr9rnDt2on5uEhBhjj8I
IixPPIS3s1iDU6z8braMRVGFb+ivvFGVuF+yojTb3q2PUhMkrogIu0rtGqI9hVSCcXC0+B1En3HQ
sDvpsyPR9ZwaoU/AdCabgzcUaxNYyKg5Me1FUooT28vBhMV289YWHpDw0WFPaPneTDw+1uD+92n8
Pgloo8+Dmy4gB94RWoBD3bakz1AfQwdOkIYe2dJid3MST8Zs+GyYtpNVHseolwIVk8WbPAu6JglD
tmHKuuakjJVoyg+Q25BA0UIDKYr2qKP9VJ4GqKVmSCGQop9iyQcBlbBMjpXeE9uyt66UW3UpvLp2
Mp3E9WBvA7M116Y5DiugW7lvGNG2kgougGHoQgOauib1XbViaAPJ9ixF8bGXKnDEg54m9VsiaZ84
x4RnXSrGs13QSZQqsiH1ZNDiF0Sih8sKOEQpC2VLqs9aYxymES5o9rt3iQdmakCrzpMoPwxQr3se
DvC8MFaxaF2rmWsvgSDXpN74ffGh8MAvYPQ0sNtwbATmT03aQEdpCPWkNZQMEkYNaRf1pHFU1btg
6+g4rEpcpZO0l7ZJCnSI51SV1lNpcrPxorY9uflXsNR/zQI8i2n8dl6R/Or9QUXvi9VPj3r60Tc9
WJKev9BLuY+PjVj3d70/fepnVyKhFbedPOqe8/LomNEc4280pyfn5dFBw9W/d64rxcp3I/V7b/Mp
GPPpdfbewM33p4VS9twPvayGtGfOwPrBIDy6xt4gvPSEs//JIPwCBxRtb6+Y/MFQPLrS3lC89PTY
VzoUT2BevzEUliVxpw/NY561/XPv0G5lN9qhgKZfSrP6lQ7FE/zAbwwFsTfV4qQ3VZ69bSNWfz8U
UgBXPVe3NAgFDjr36x2Kx6Dc3xiKl57V+1o/FY/7Hy8eipef5vlah+LLB5aw39ejGF88FC8/dva1
DsVjOeI3hgL/zouOR/7VofiFsuNbnQb2NLu9r9Diu+a54zh/9A0P9dnTrz+pOva+VZ5d/OXuX4oT
+e+/9tbZ+7Lpuy8+lFH3d/r641/f4tOb793r4X09/Ocmvquv6ptouv/C9PWFHl8JKrx3vwT/vq+n
5Gv473/2XvN35cS/3uRfk6R/eBPSFP8cFb2vhPH8/jOwv/kWHo7R/nKh/etLpe0PX/2vNZT/8Ca/
EL34wzusftYSl7CiP7z+v1FWf3r5556eb7uVp8/Uwy7kuR/bnzLkd9xkd1f1X38DAAD//w==</cx:binary>
              </cx:geoCache>
            </cx:geography>
          </cx:layoutPr>
          <cx:valueColors>
            <cx:minColor>
              <a:schemeClr val="accent5">
                <a:lumMod val="20000"/>
                <a:lumOff val="80000"/>
              </a:schemeClr>
            </cx:minColor>
            <cx:maxColor>
              <a:schemeClr val="accent5"/>
            </cx:maxColor>
          </cx:valueColors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0.svg"/><Relationship Id="rId7" Type="http://schemas.openxmlformats.org/officeDocument/2006/relationships/image" Target="../media/image12.png"/><Relationship Id="rId2" Type="http://schemas.openxmlformats.org/officeDocument/2006/relationships/image" Target="../media/image9.png"/><Relationship Id="rId1" Type="http://schemas.openxmlformats.org/officeDocument/2006/relationships/chart" Target="../charts/chart4.xml"/><Relationship Id="rId6" Type="http://schemas.openxmlformats.org/officeDocument/2006/relationships/image" Target="../media/image8.svg"/><Relationship Id="rId5" Type="http://schemas.openxmlformats.org/officeDocument/2006/relationships/image" Target="../media/image11.png"/><Relationship Id="rId10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4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4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629355</xdr:colOff>
      <xdr:row>9</xdr:row>
      <xdr:rowOff>126998</xdr:rowOff>
    </xdr:from>
    <xdr:to>
      <xdr:col>27</xdr:col>
      <xdr:colOff>0</xdr:colOff>
      <xdr:row>33</xdr:row>
      <xdr:rowOff>42332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146049</xdr:colOff>
      <xdr:row>9</xdr:row>
      <xdr:rowOff>94543</xdr:rowOff>
    </xdr:from>
    <xdr:to>
      <xdr:col>11</xdr:col>
      <xdr:colOff>687917</xdr:colOff>
      <xdr:row>33</xdr:row>
      <xdr:rowOff>151693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7234AA2-8124-B143-85AD-B9DED32DC53D}"/>
            </a:ext>
          </a:extLst>
        </xdr:cNvPr>
        <xdr:cNvGrpSpPr/>
      </xdr:nvGrpSpPr>
      <xdr:grpSpPr>
        <a:xfrm>
          <a:off x="146049" y="2371096"/>
          <a:ext cx="8646777" cy="3996250"/>
          <a:chOff x="146049" y="2366432"/>
          <a:chExt cx="9209618" cy="4205817"/>
        </a:xfrm>
      </xdr:grpSpPr>
      <xdr:graphicFrame macro="">
        <xdr:nvGraphicFramePr>
          <xdr:cNvPr id="1027" name="Chart 1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GraphicFramePr>
            <a:graphicFrameLocks/>
          </xdr:cNvGraphicFramePr>
        </xdr:nvGraphicFramePr>
        <xdr:xfrm>
          <a:off x="146049" y="2366432"/>
          <a:ext cx="9209618" cy="42058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4" name="Graphic 3" descr="Bed">
            <a:extLst>
              <a:ext uri="{FF2B5EF4-FFF2-40B4-BE49-F238E27FC236}">
                <a16:creationId xmlns:a16="http://schemas.microsoft.com/office/drawing/2014/main" id="{9E304292-CADB-BB4C-9CF0-999AD81DD6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8452554" y="3245555"/>
            <a:ext cx="561621" cy="561621"/>
          </a:xfrm>
          <a:prstGeom prst="rect">
            <a:avLst/>
          </a:prstGeom>
        </xdr:spPr>
      </xdr:pic>
      <xdr:pic>
        <xdr:nvPicPr>
          <xdr:cNvPr id="6" name="Graphic 5" descr="Family with girl">
            <a:extLst>
              <a:ext uri="{FF2B5EF4-FFF2-40B4-BE49-F238E27FC236}">
                <a16:creationId xmlns:a16="http://schemas.microsoft.com/office/drawing/2014/main" id="{F5CDD24A-5662-6743-B388-1BE3801F7E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8621889" y="4780845"/>
            <a:ext cx="493888" cy="49388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494924</xdr:colOff>
      <xdr:row>43</xdr:row>
      <xdr:rowOff>74706</xdr:rowOff>
    </xdr:from>
    <xdr:to>
      <xdr:col>16</xdr:col>
      <xdr:colOff>687294</xdr:colOff>
      <xdr:row>78</xdr:row>
      <xdr:rowOff>59763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138842</xdr:colOff>
      <xdr:row>17</xdr:row>
      <xdr:rowOff>44392</xdr:rowOff>
    </xdr:from>
    <xdr:to>
      <xdr:col>31</xdr:col>
      <xdr:colOff>446776</xdr:colOff>
      <xdr:row>29</xdr:row>
      <xdr:rowOff>253240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AF379D3A-79DF-499C-AE0D-636A28F1AA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373598" y="3568988"/>
              <a:ext cx="5145942" cy="29437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31</xdr:col>
      <xdr:colOff>1007308</xdr:colOff>
      <xdr:row>15</xdr:row>
      <xdr:rowOff>124690</xdr:rowOff>
    </xdr:from>
    <xdr:to>
      <xdr:col>37</xdr:col>
      <xdr:colOff>447421</xdr:colOff>
      <xdr:row>29</xdr:row>
      <xdr:rowOff>19558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3412B8EA-D9DD-40D8-B808-FF37F95F66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80072" y="3333403"/>
              <a:ext cx="4693756" cy="2945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27</xdr:col>
      <xdr:colOff>162017</xdr:colOff>
      <xdr:row>20</xdr:row>
      <xdr:rowOff>68158</xdr:rowOff>
    </xdr:from>
    <xdr:ext cx="585417" cy="233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465ECD9-B676-4794-8E99-727FFC266AB1}"/>
            </a:ext>
          </a:extLst>
        </xdr:cNvPr>
        <xdr:cNvSpPr txBox="1"/>
      </xdr:nvSpPr>
      <xdr:spPr>
        <a:xfrm>
          <a:off x="16996980" y="4197488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27</xdr:col>
      <xdr:colOff>614825</xdr:colOff>
      <xdr:row>18</xdr:row>
      <xdr:rowOff>270907</xdr:rowOff>
    </xdr:from>
    <xdr:ext cx="927883" cy="23320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F8F2CA3-5A8B-4200-8B34-6ECE6DC8DFBC}"/>
            </a:ext>
          </a:extLst>
        </xdr:cNvPr>
        <xdr:cNvSpPr txBox="1"/>
      </xdr:nvSpPr>
      <xdr:spPr>
        <a:xfrm>
          <a:off x="17449788" y="3839297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28</xdr:col>
      <xdr:colOff>419016</xdr:colOff>
      <xdr:row>20</xdr:row>
      <xdr:rowOff>121650</xdr:rowOff>
    </xdr:from>
    <xdr:ext cx="586314" cy="23320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DFB9B47-3A53-4D26-8848-2595A78ADF56}"/>
            </a:ext>
          </a:extLst>
        </xdr:cNvPr>
        <xdr:cNvSpPr txBox="1"/>
      </xdr:nvSpPr>
      <xdr:spPr>
        <a:xfrm>
          <a:off x="18220418" y="4250980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27</xdr:col>
      <xdr:colOff>479841</xdr:colOff>
      <xdr:row>22</xdr:row>
      <xdr:rowOff>60825</xdr:rowOff>
    </xdr:from>
    <xdr:ext cx="708464" cy="23320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7DD103D-4B49-438D-9CFC-1018F6924235}"/>
            </a:ext>
          </a:extLst>
        </xdr:cNvPr>
        <xdr:cNvSpPr txBox="1"/>
      </xdr:nvSpPr>
      <xdr:spPr>
        <a:xfrm>
          <a:off x="17314804" y="4649721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28</xdr:col>
      <xdr:colOff>506874</xdr:colOff>
      <xdr:row>23</xdr:row>
      <xdr:rowOff>162199</xdr:rowOff>
    </xdr:from>
    <xdr:ext cx="764440" cy="23320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F54CFBB-4BC6-4401-9BA6-BDF1084ED68F}"/>
            </a:ext>
          </a:extLst>
        </xdr:cNvPr>
        <xdr:cNvSpPr txBox="1"/>
      </xdr:nvSpPr>
      <xdr:spPr>
        <a:xfrm>
          <a:off x="18308276" y="4980878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26</xdr:col>
      <xdr:colOff>574458</xdr:colOff>
      <xdr:row>25</xdr:row>
      <xdr:rowOff>94616</xdr:rowOff>
    </xdr:from>
    <xdr:ext cx="817531" cy="23320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BA7845-96D5-4109-A168-C43586E9F9CD}"/>
            </a:ext>
          </a:extLst>
        </xdr:cNvPr>
        <xdr:cNvSpPr txBox="1"/>
      </xdr:nvSpPr>
      <xdr:spPr>
        <a:xfrm>
          <a:off x="16801172" y="5372860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25</xdr:col>
      <xdr:colOff>547424</xdr:colOff>
      <xdr:row>23</xdr:row>
      <xdr:rowOff>168957</xdr:rowOff>
    </xdr:from>
    <xdr:ext cx="777457" cy="23320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115F74F-F1B3-4F5D-9179-3BB205E326BA}"/>
            </a:ext>
          </a:extLst>
        </xdr:cNvPr>
        <xdr:cNvSpPr txBox="1"/>
      </xdr:nvSpPr>
      <xdr:spPr>
        <a:xfrm>
          <a:off x="16165890" y="4987636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26</xdr:col>
      <xdr:colOff>27034</xdr:colOff>
      <xdr:row>21</xdr:row>
      <xdr:rowOff>0</xdr:rowOff>
    </xdr:from>
    <xdr:ext cx="636969" cy="23320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418C8E0-1990-4197-BDCC-8959C5B869F2}"/>
            </a:ext>
          </a:extLst>
        </xdr:cNvPr>
        <xdr:cNvSpPr txBox="1"/>
      </xdr:nvSpPr>
      <xdr:spPr>
        <a:xfrm>
          <a:off x="16253748" y="4359113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34</xdr:col>
      <xdr:colOff>226743</xdr:colOff>
      <xdr:row>20</xdr:row>
      <xdr:rowOff>98334</xdr:rowOff>
    </xdr:from>
    <xdr:ext cx="586314" cy="23320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929E0B7-DC6F-4FDF-BB8A-4501ED739E0A}"/>
            </a:ext>
          </a:extLst>
        </xdr:cNvPr>
        <xdr:cNvSpPr txBox="1"/>
      </xdr:nvSpPr>
      <xdr:spPr>
        <a:xfrm>
          <a:off x="23806503" y="4227664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33</xdr:col>
      <xdr:colOff>426332</xdr:colOff>
      <xdr:row>18</xdr:row>
      <xdr:rowOff>218988</xdr:rowOff>
    </xdr:from>
    <xdr:ext cx="927883" cy="23320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753DBB1-DA41-4E56-964B-5DA25CD2053F}"/>
            </a:ext>
          </a:extLst>
        </xdr:cNvPr>
        <xdr:cNvSpPr txBox="1"/>
      </xdr:nvSpPr>
      <xdr:spPr>
        <a:xfrm>
          <a:off x="22992345" y="3787378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33</xdr:col>
      <xdr:colOff>301085</xdr:colOff>
      <xdr:row>22</xdr:row>
      <xdr:rowOff>57784</xdr:rowOff>
    </xdr:from>
    <xdr:ext cx="708464" cy="23320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D13E0E7-59C8-4BC8-A461-FD7621DC6B9A}"/>
            </a:ext>
          </a:extLst>
        </xdr:cNvPr>
        <xdr:cNvSpPr txBox="1"/>
      </xdr:nvSpPr>
      <xdr:spPr>
        <a:xfrm>
          <a:off x="22867098" y="4646680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34</xdr:col>
      <xdr:colOff>280810</xdr:colOff>
      <xdr:row>23</xdr:row>
      <xdr:rowOff>98333</xdr:rowOff>
    </xdr:from>
    <xdr:ext cx="764440" cy="23320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A06DB6F-803A-447A-AC3C-7679A5F7F3CB}"/>
            </a:ext>
          </a:extLst>
        </xdr:cNvPr>
        <xdr:cNvSpPr txBox="1"/>
      </xdr:nvSpPr>
      <xdr:spPr>
        <a:xfrm>
          <a:off x="23860570" y="4917012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32</xdr:col>
      <xdr:colOff>868782</xdr:colOff>
      <xdr:row>25</xdr:row>
      <xdr:rowOff>71299</xdr:rowOff>
    </xdr:from>
    <xdr:ext cx="817531" cy="23320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511EAAE-0361-471E-BC31-9A18659CE6D6}"/>
            </a:ext>
          </a:extLst>
        </xdr:cNvPr>
        <xdr:cNvSpPr txBox="1"/>
      </xdr:nvSpPr>
      <xdr:spPr>
        <a:xfrm>
          <a:off x="22394015" y="5349543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32</xdr:col>
      <xdr:colOff>199709</xdr:colOff>
      <xdr:row>23</xdr:row>
      <xdr:rowOff>159157</xdr:rowOff>
    </xdr:from>
    <xdr:ext cx="777457" cy="23320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C777D78A-E099-404B-AE62-F61B00AE8FE8}"/>
            </a:ext>
          </a:extLst>
        </xdr:cNvPr>
        <xdr:cNvSpPr txBox="1"/>
      </xdr:nvSpPr>
      <xdr:spPr>
        <a:xfrm>
          <a:off x="21724942" y="4977836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32</xdr:col>
      <xdr:colOff>301084</xdr:colOff>
      <xdr:row>20</xdr:row>
      <xdr:rowOff>186192</xdr:rowOff>
    </xdr:from>
    <xdr:ext cx="636969" cy="23320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F3E59BDE-CBDF-47E9-888F-FDCBCE1BE39E}"/>
            </a:ext>
          </a:extLst>
        </xdr:cNvPr>
        <xdr:cNvSpPr txBox="1"/>
      </xdr:nvSpPr>
      <xdr:spPr>
        <a:xfrm>
          <a:off x="21826317" y="4315522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32</xdr:col>
      <xdr:colOff>997007</xdr:colOff>
      <xdr:row>19</xdr:row>
      <xdr:rowOff>200282</xdr:rowOff>
    </xdr:from>
    <xdr:ext cx="585417" cy="23320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F6C12566-0526-4E54-99FD-7E26C25CD183}"/>
            </a:ext>
          </a:extLst>
        </xdr:cNvPr>
        <xdr:cNvSpPr txBox="1"/>
      </xdr:nvSpPr>
      <xdr:spPr>
        <a:xfrm>
          <a:off x="22522240" y="4099830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947737</xdr:colOff>
      <xdr:row>10</xdr:row>
      <xdr:rowOff>147637</xdr:rowOff>
    </xdr:from>
    <xdr:to>
      <xdr:col>11</xdr:col>
      <xdr:colOff>127000</xdr:colOff>
      <xdr:row>34</xdr:row>
      <xdr:rowOff>25400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9E45271-8EFF-FF43-AE6D-FB5757777BFF}"/>
            </a:ext>
          </a:extLst>
        </xdr:cNvPr>
        <xdr:cNvGrpSpPr/>
      </xdr:nvGrpSpPr>
      <xdr:grpSpPr>
        <a:xfrm>
          <a:off x="947737" y="1785244"/>
          <a:ext cx="6469525" cy="3668367"/>
          <a:chOff x="947737" y="1824037"/>
          <a:chExt cx="7573963" cy="3840163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aphicFramePr/>
        </xdr:nvGraphicFramePr>
        <xdr:xfrm>
          <a:off x="947737" y="1824037"/>
          <a:ext cx="7573963" cy="38401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7" name="Graphic 6" descr="Suburban scene">
            <a:extLst>
              <a:ext uri="{FF2B5EF4-FFF2-40B4-BE49-F238E27FC236}">
                <a16:creationId xmlns:a16="http://schemas.microsoft.com/office/drawing/2014/main" id="{0FAD5778-B97C-A449-B0D8-1532F9DA98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496700" y="2979700"/>
            <a:ext cx="764400" cy="7644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4761</xdr:colOff>
      <xdr:row>45</xdr:row>
      <xdr:rowOff>23812</xdr:rowOff>
    </xdr:from>
    <xdr:to>
      <xdr:col>10</xdr:col>
      <xdr:colOff>533400</xdr:colOff>
      <xdr:row>68</xdr:row>
      <xdr:rowOff>139700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84464FC-2231-CC46-A55D-E7B6656B952A}"/>
            </a:ext>
          </a:extLst>
        </xdr:cNvPr>
        <xdr:cNvGrpSpPr/>
      </xdr:nvGrpSpPr>
      <xdr:grpSpPr>
        <a:xfrm>
          <a:off x="1226732" y="7247572"/>
          <a:ext cx="5990101" cy="3748550"/>
          <a:chOff x="1414461" y="7504112"/>
          <a:chExt cx="6815139" cy="3913188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aphicFramePr/>
        </xdr:nvGraphicFramePr>
        <xdr:xfrm>
          <a:off x="1414461" y="7504112"/>
          <a:ext cx="6815139" cy="3913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3" name="Graphic 2" descr="Sunset scene">
            <a:extLst>
              <a:ext uri="{FF2B5EF4-FFF2-40B4-BE49-F238E27FC236}">
                <a16:creationId xmlns:a16="http://schemas.microsoft.com/office/drawing/2014/main" id="{748710BA-3802-2743-AA6F-49F99B3DBB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3581400" y="10223500"/>
            <a:ext cx="825500" cy="825500"/>
          </a:xfrm>
          <a:prstGeom prst="rect">
            <a:avLst/>
          </a:prstGeom>
        </xdr:spPr>
      </xdr:pic>
      <xdr:pic>
        <xdr:nvPicPr>
          <xdr:cNvPr id="8" name="Graphic 7" descr="Suburban scene">
            <a:extLst>
              <a:ext uri="{FF2B5EF4-FFF2-40B4-BE49-F238E27FC236}">
                <a16:creationId xmlns:a16="http://schemas.microsoft.com/office/drawing/2014/main" id="{0D416E66-1ADC-2148-AD39-3924B21646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765800" y="8699500"/>
            <a:ext cx="764400" cy="764400"/>
          </a:xfrm>
          <a:prstGeom prst="rect">
            <a:avLst/>
          </a:prstGeom>
        </xdr:spPr>
      </xdr:pic>
      <xdr:pic>
        <xdr:nvPicPr>
          <xdr:cNvPr id="9" name="Graphic 1" descr="Pasta">
            <a:extLst>
              <a:ext uri="{FF2B5EF4-FFF2-40B4-BE49-F238E27FC236}">
                <a16:creationId xmlns:a16="http://schemas.microsoft.com/office/drawing/2014/main" id="{80E07C4F-3BED-F14D-ADC8-3907B7976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5334000" y="8001000"/>
            <a:ext cx="711200" cy="7112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407323</xdr:colOff>
      <xdr:row>45</xdr:row>
      <xdr:rowOff>0</xdr:rowOff>
    </xdr:from>
    <xdr:to>
      <xdr:col>23</xdr:col>
      <xdr:colOff>523702</xdr:colOff>
      <xdr:row>68</xdr:row>
      <xdr:rowOff>133004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905CB-D336-499A-B62C-DA7E5B90B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0.50304</cdr:x>
      <cdr:y>0.02315</cdr:y>
    </cdr:from>
    <cdr:to>
      <cdr:x>0.57577</cdr:x>
      <cdr:y>0.1666</cdr:y>
    </cdr:to>
    <cdr:pic>
      <cdr:nvPicPr>
        <cdr:cNvPr id="3" name="Graphic 2" descr="City">
          <a:extLst xmlns:a="http://schemas.openxmlformats.org/drawingml/2006/main">
            <a:ext uri="{FF2B5EF4-FFF2-40B4-BE49-F238E27FC236}">
              <a16:creationId xmlns:a16="http://schemas.microsoft.com/office/drawing/2014/main" id="{49221ADB-E003-EF45-B563-CDDFD3989C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000" y="88900"/>
          <a:ext cx="550863" cy="5508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0.37393</cdr:x>
      <cdr:y>0.69657</cdr:y>
    </cdr:from>
    <cdr:to>
      <cdr:x>0.48522</cdr:x>
      <cdr:y>0.91608</cdr:y>
    </cdr:to>
    <cdr:pic>
      <cdr:nvPicPr>
        <cdr:cNvPr id="4" name="Graphic 2" descr="Sunset scene">
          <a:extLst xmlns:a="http://schemas.openxmlformats.org/drawingml/2006/main">
            <a:ext uri="{FF2B5EF4-FFF2-40B4-BE49-F238E27FC236}">
              <a16:creationId xmlns:a16="http://schemas.microsoft.com/office/drawing/2014/main" id="{748710BA-3802-2743-AA6F-49F99B3DBB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100" y="2674936"/>
          <a:ext cx="842963" cy="8429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B4:AC12" totalsRowShown="0" headerRowDxfId="12" dataDxfId="10" headerRowBorderDxfId="11" tableBorderDxfId="9" totalsRowBorderDxfId="8">
  <autoFilter ref="AB4:AC12" xr:uid="{00000000-0009-0000-0100-000001000000}"/>
  <tableColumns count="2">
    <tableColumn id="1" xr3:uid="{00000000-0010-0000-0000-000001000000}" name="Province" dataDxfId="7"/>
    <tableColumn id="2" xr3:uid="{00000000-0010-0000-0000-000002000000}" name="Домашни туристи" dataDxfId="6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H4:AI12" totalsRowShown="0" headerRowDxfId="5" headerRowBorderDxfId="4" tableBorderDxfId="3" totalsRowBorderDxfId="2">
  <autoFilter ref="AH4:AI12" xr:uid="{00000000-0009-0000-0100-000002000000}"/>
  <tableColumns count="2">
    <tableColumn id="1" xr3:uid="{00000000-0010-0000-0100-000001000000}" name="Province" dataDxfId="1"/>
    <tableColumn id="2" xr3:uid="{00000000-0010-0000-0100-000002000000}" name="Ноќевања на домашни туристи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akstat.stat.gov.mk/PXWeb/pxweb/mk/MakStat/MakStat__TirizamUgostitel__Turizam/575_Turizam_RM_SerijaGod_mk.px/table/tableViewLayout2/?rxid=46ee0f64-2992-4b45-a2d9-cb4e5f7ec5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workbookViewId="0">
      <selection activeCell="C17" sqref="C17"/>
    </sheetView>
  </sheetViews>
  <sheetFormatPr defaultColWidth="9.125" defaultRowHeight="15.05" x14ac:dyDescent="0.3"/>
  <cols>
    <col min="1" max="1" width="9.125" style="40"/>
    <col min="2" max="2" width="37.375" style="40" customWidth="1"/>
    <col min="3" max="3" width="41.75" style="40" customWidth="1"/>
    <col min="4" max="4" width="44.125" style="40" customWidth="1"/>
    <col min="5" max="5" width="9.125" style="40"/>
    <col min="6" max="6" width="34.375" style="40" customWidth="1"/>
    <col min="7" max="16384" width="9.125" style="40"/>
  </cols>
  <sheetData>
    <row r="1" spans="2:4" ht="15.75" thickBot="1" x14ac:dyDescent="0.35"/>
    <row r="2" spans="2:4" ht="15.75" thickBot="1" x14ac:dyDescent="0.35">
      <c r="B2" s="97" t="s">
        <v>23</v>
      </c>
      <c r="C2" s="98"/>
      <c r="D2" s="99"/>
    </row>
    <row r="3" spans="2:4" x14ac:dyDescent="0.3">
      <c r="B3" s="41" t="s">
        <v>24</v>
      </c>
      <c r="C3" s="42" t="s">
        <v>55</v>
      </c>
      <c r="D3" s="43"/>
    </row>
    <row r="4" spans="2:4" x14ac:dyDescent="0.3">
      <c r="B4" s="41" t="s">
        <v>25</v>
      </c>
      <c r="C4" s="42" t="s">
        <v>56</v>
      </c>
      <c r="D4" s="43"/>
    </row>
    <row r="5" spans="2:4" x14ac:dyDescent="0.3">
      <c r="B5" s="41" t="s">
        <v>26</v>
      </c>
      <c r="C5" s="42" t="s">
        <v>50</v>
      </c>
      <c r="D5" s="43"/>
    </row>
    <row r="6" spans="2:4" x14ac:dyDescent="0.3">
      <c r="B6" s="41" t="s">
        <v>27</v>
      </c>
      <c r="C6" s="70">
        <v>42657</v>
      </c>
      <c r="D6" s="43"/>
    </row>
    <row r="7" spans="2:4" x14ac:dyDescent="0.3">
      <c r="B7" s="41" t="s">
        <v>28</v>
      </c>
      <c r="C7" s="42" t="s">
        <v>29</v>
      </c>
      <c r="D7" s="43"/>
    </row>
    <row r="8" spans="2:4" x14ac:dyDescent="0.3">
      <c r="B8" s="41" t="s">
        <v>30</v>
      </c>
      <c r="C8" s="44" t="s">
        <v>57</v>
      </c>
      <c r="D8" s="43"/>
    </row>
    <row r="9" spans="2:4" ht="15.75" thickBot="1" x14ac:dyDescent="0.35">
      <c r="B9" s="41" t="s">
        <v>31</v>
      </c>
      <c r="C9" s="45" t="s">
        <v>32</v>
      </c>
      <c r="D9" s="43"/>
    </row>
    <row r="10" spans="2:4" ht="15.75" thickBot="1" x14ac:dyDescent="0.35">
      <c r="B10" s="97" t="s">
        <v>33</v>
      </c>
      <c r="C10" s="98"/>
      <c r="D10" s="99"/>
    </row>
    <row r="11" spans="2:4" x14ac:dyDescent="0.3">
      <c r="B11" s="41" t="s">
        <v>34</v>
      </c>
      <c r="C11" s="46" t="s">
        <v>58</v>
      </c>
      <c r="D11" s="43"/>
    </row>
    <row r="12" spans="2:4" x14ac:dyDescent="0.3">
      <c r="B12" s="41" t="s">
        <v>35</v>
      </c>
      <c r="C12" s="46" t="s">
        <v>36</v>
      </c>
      <c r="D12" s="43"/>
    </row>
    <row r="13" spans="2:4" x14ac:dyDescent="0.3">
      <c r="B13" s="47" t="s">
        <v>37</v>
      </c>
      <c r="C13" s="48">
        <v>39435</v>
      </c>
      <c r="D13" s="49"/>
    </row>
    <row r="14" spans="2:4" x14ac:dyDescent="0.3">
      <c r="B14" s="50" t="s">
        <v>38</v>
      </c>
      <c r="C14" s="51" t="s">
        <v>84</v>
      </c>
      <c r="D14" s="52"/>
    </row>
    <row r="15" spans="2:4" x14ac:dyDescent="0.3">
      <c r="B15" s="41" t="s">
        <v>39</v>
      </c>
      <c r="C15" s="46" t="s">
        <v>83</v>
      </c>
      <c r="D15" s="43"/>
    </row>
    <row r="16" spans="2:4" x14ac:dyDescent="0.3">
      <c r="B16" s="41" t="s">
        <v>40</v>
      </c>
      <c r="C16" s="53" t="s">
        <v>41</v>
      </c>
      <c r="D16" s="43"/>
    </row>
    <row r="17" spans="2:6" x14ac:dyDescent="0.3">
      <c r="B17" s="54" t="s">
        <v>42</v>
      </c>
      <c r="C17" s="55">
        <v>44691</v>
      </c>
      <c r="D17" s="56"/>
    </row>
    <row r="18" spans="2:6" x14ac:dyDescent="0.3">
      <c r="B18" s="57" t="s">
        <v>43</v>
      </c>
      <c r="C18" s="58" t="s">
        <v>27</v>
      </c>
      <c r="D18" s="59"/>
    </row>
    <row r="19" spans="2:6" x14ac:dyDescent="0.3">
      <c r="B19" s="60" t="s">
        <v>59</v>
      </c>
      <c r="C19" s="46">
        <v>2008</v>
      </c>
      <c r="D19" s="61"/>
    </row>
    <row r="20" spans="2:6" x14ac:dyDescent="0.3">
      <c r="B20" s="62" t="s">
        <v>60</v>
      </c>
      <c r="C20" s="46">
        <v>2010</v>
      </c>
      <c r="D20" s="43"/>
    </row>
    <row r="21" spans="2:6" x14ac:dyDescent="0.3">
      <c r="B21" s="62" t="s">
        <v>61</v>
      </c>
      <c r="C21" s="46">
        <v>2012</v>
      </c>
      <c r="D21" s="43"/>
    </row>
    <row r="22" spans="2:6" x14ac:dyDescent="0.3">
      <c r="B22" s="62" t="s">
        <v>62</v>
      </c>
      <c r="C22" s="46">
        <v>2014</v>
      </c>
      <c r="D22" s="43"/>
    </row>
    <row r="23" spans="2:6" ht="15.75" thickBot="1" x14ac:dyDescent="0.35">
      <c r="B23" s="62" t="s">
        <v>62</v>
      </c>
      <c r="C23" s="71">
        <v>2016</v>
      </c>
      <c r="D23" s="72"/>
    </row>
    <row r="24" spans="2:6" ht="15.75" thickBot="1" x14ac:dyDescent="0.35">
      <c r="B24" s="97" t="s">
        <v>44</v>
      </c>
      <c r="C24" s="98"/>
      <c r="D24" s="99"/>
    </row>
    <row r="25" spans="2:6" x14ac:dyDescent="0.3">
      <c r="B25" s="73" t="s">
        <v>44</v>
      </c>
      <c r="C25" s="74" t="s">
        <v>51</v>
      </c>
      <c r="D25" s="75"/>
    </row>
    <row r="26" spans="2:6" ht="45" customHeight="1" x14ac:dyDescent="0.3">
      <c r="B26" s="41" t="s">
        <v>45</v>
      </c>
      <c r="C26" s="100" t="s">
        <v>68</v>
      </c>
      <c r="D26" s="96"/>
    </row>
    <row r="27" spans="2:6" ht="30.8" customHeight="1" x14ac:dyDescent="0.3">
      <c r="B27" s="76"/>
      <c r="C27" s="93" t="s">
        <v>52</v>
      </c>
      <c r="D27" s="94"/>
    </row>
    <row r="28" spans="2:6" ht="29.3" customHeight="1" x14ac:dyDescent="0.3">
      <c r="B28" s="76"/>
      <c r="C28" s="95" t="s">
        <v>67</v>
      </c>
      <c r="D28" s="96"/>
      <c r="F28" s="77"/>
    </row>
    <row r="29" spans="2:6" ht="15.75" thickBot="1" x14ac:dyDescent="0.35">
      <c r="B29" s="78"/>
      <c r="C29" s="68"/>
      <c r="D29" s="69"/>
    </row>
    <row r="30" spans="2:6" ht="15.75" thickBot="1" x14ac:dyDescent="0.35">
      <c r="B30" s="97" t="s">
        <v>46</v>
      </c>
      <c r="C30" s="98"/>
      <c r="D30" s="99"/>
    </row>
    <row r="31" spans="2:6" x14ac:dyDescent="0.3">
      <c r="B31" s="63" t="s">
        <v>47</v>
      </c>
      <c r="C31" s="64" t="s">
        <v>48</v>
      </c>
      <c r="D31" s="65" t="s">
        <v>49</v>
      </c>
    </row>
    <row r="32" spans="2:6" ht="30.15" x14ac:dyDescent="0.3">
      <c r="B32" s="66" t="s">
        <v>63</v>
      </c>
      <c r="C32" s="46" t="s">
        <v>64</v>
      </c>
      <c r="D32" s="79" t="s">
        <v>66</v>
      </c>
    </row>
    <row r="33" spans="2:4" ht="30.15" x14ac:dyDescent="0.3">
      <c r="B33" s="66" t="s">
        <v>53</v>
      </c>
      <c r="C33" s="46" t="s">
        <v>64</v>
      </c>
      <c r="D33" s="79" t="s">
        <v>69</v>
      </c>
    </row>
    <row r="34" spans="2:4" ht="30.15" x14ac:dyDescent="0.3">
      <c r="B34" s="66" t="s">
        <v>54</v>
      </c>
      <c r="C34" s="46" t="s">
        <v>64</v>
      </c>
      <c r="D34" s="79" t="s">
        <v>70</v>
      </c>
    </row>
    <row r="35" spans="2:4" ht="15.75" thickBot="1" x14ac:dyDescent="0.35">
      <c r="B35" s="67"/>
      <c r="C35" s="68"/>
      <c r="D35" s="80"/>
    </row>
  </sheetData>
  <mergeCells count="7">
    <mergeCell ref="C27:D27"/>
    <mergeCell ref="C28:D28"/>
    <mergeCell ref="B30:D30"/>
    <mergeCell ref="C26:D26"/>
    <mergeCell ref="B2:D2"/>
    <mergeCell ref="B10:D10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tabSelected="1" zoomScale="88" zoomScaleNormal="88" workbookViewId="0">
      <selection activeCell="W7" sqref="R7:W7"/>
    </sheetView>
  </sheetViews>
  <sheetFormatPr defaultColWidth="9.125" defaultRowHeight="12.45" x14ac:dyDescent="0.2"/>
  <cols>
    <col min="1" max="1" width="18.25" style="1" customWidth="1"/>
    <col min="2" max="15" width="10.375" style="1" bestFit="1" customWidth="1"/>
    <col min="16" max="16" width="10.125" style="1" customWidth="1"/>
    <col min="17" max="23" width="10" style="1" customWidth="1"/>
    <col min="24" max="24" width="11.375" style="1" bestFit="1" customWidth="1"/>
    <col min="25" max="25" width="9" style="1" customWidth="1"/>
    <col min="26" max="16384" width="9.125" style="1"/>
  </cols>
  <sheetData>
    <row r="1" spans="1:27" x14ac:dyDescent="0.2">
      <c r="A1" s="1" t="s">
        <v>14</v>
      </c>
    </row>
    <row r="3" spans="1:27" ht="30.8" customHeight="1" x14ac:dyDescent="0.2">
      <c r="A3" s="4"/>
      <c r="B3" s="4">
        <v>2000</v>
      </c>
      <c r="C3" s="4">
        <v>2001</v>
      </c>
      <c r="D3" s="4">
        <v>2002</v>
      </c>
      <c r="E3" s="4">
        <v>2003</v>
      </c>
      <c r="F3" s="4">
        <v>2004</v>
      </c>
      <c r="G3" s="4">
        <v>2005</v>
      </c>
      <c r="H3" s="4">
        <v>2006</v>
      </c>
      <c r="I3" s="4">
        <v>2007</v>
      </c>
      <c r="J3" s="4">
        <v>2008</v>
      </c>
      <c r="K3" s="4">
        <v>2009</v>
      </c>
      <c r="L3" s="4">
        <v>2010</v>
      </c>
      <c r="M3" s="4">
        <v>2011</v>
      </c>
      <c r="N3" s="4">
        <v>2012</v>
      </c>
      <c r="O3" s="4">
        <v>2013</v>
      </c>
      <c r="P3" s="4">
        <v>2014</v>
      </c>
      <c r="Q3" s="4">
        <v>2015</v>
      </c>
      <c r="R3" s="4">
        <v>2016</v>
      </c>
      <c r="S3" s="4">
        <v>2017</v>
      </c>
      <c r="T3" s="4">
        <v>2018</v>
      </c>
      <c r="U3" s="4">
        <v>2019</v>
      </c>
      <c r="V3" s="4">
        <v>2020</v>
      </c>
      <c r="W3" s="4">
        <v>2021</v>
      </c>
      <c r="X3" s="4" t="s">
        <v>0</v>
      </c>
    </row>
    <row r="4" spans="1:27" ht="28" customHeight="1" x14ac:dyDescent="0.2">
      <c r="A4" s="5" t="s">
        <v>11</v>
      </c>
      <c r="B4" s="6">
        <f>'регионална дистрибуција'!B5</f>
        <v>408507</v>
      </c>
      <c r="C4" s="6">
        <f>'регионална дистрибуција'!C5</f>
        <v>234362</v>
      </c>
      <c r="D4" s="6">
        <f>'регионална дистрибуција'!D5</f>
        <v>318851</v>
      </c>
      <c r="E4" s="6">
        <f>'регионална дистрибуција'!E5</f>
        <v>325459</v>
      </c>
      <c r="F4" s="6">
        <f>'регионална дистрибуција'!F5</f>
        <v>299709</v>
      </c>
      <c r="G4" s="6">
        <f>'регионална дистрибуција'!G5</f>
        <v>312490</v>
      </c>
      <c r="H4" s="6">
        <f>'регионална дистрибуција'!H5</f>
        <v>297116</v>
      </c>
      <c r="I4" s="6">
        <f>'регионална дистрибуција'!I5</f>
        <v>306132</v>
      </c>
      <c r="J4" s="6">
        <f>'регионална дистрибуција'!J5</f>
        <v>350363</v>
      </c>
      <c r="K4" s="6">
        <f>'регионална дистрибуција'!K5</f>
        <v>328566</v>
      </c>
      <c r="L4" s="6">
        <f>'регионална дистрибуција'!L5</f>
        <v>324545</v>
      </c>
      <c r="M4" s="6">
        <f>'регионална дистрибуција'!M5</f>
        <v>320097</v>
      </c>
      <c r="N4" s="6">
        <f>'регионална дистрибуција'!N5</f>
        <v>312274</v>
      </c>
      <c r="O4" s="6">
        <f>'регионална дистрибуција'!O5</f>
        <v>302114</v>
      </c>
      <c r="P4" s="6">
        <f>'регионална дистрибуција'!P5</f>
        <v>310336</v>
      </c>
      <c r="Q4" s="6">
        <f>'регионална дистрибуција'!Q5</f>
        <v>330537</v>
      </c>
      <c r="R4" s="6">
        <f>'регионална дистрибуција'!R5</f>
        <v>346359</v>
      </c>
      <c r="S4" s="6">
        <f>'регионална дистрибуција'!S5</f>
        <v>368247</v>
      </c>
      <c r="T4" s="6">
        <f>'регионална дистрибуција'!T5</f>
        <v>419590</v>
      </c>
      <c r="U4" s="6">
        <f>'регионална дистрибуција'!U5</f>
        <v>427370</v>
      </c>
      <c r="V4" s="6">
        <v>349308</v>
      </c>
      <c r="W4" s="6">
        <v>408500</v>
      </c>
      <c r="X4" s="6">
        <f>SUM(B4:W4)</f>
        <v>7400832</v>
      </c>
      <c r="Y4" s="39">
        <f>(W4-B4)/B4</f>
        <v>-1.7135569280330569E-5</v>
      </c>
      <c r="Z4" s="90"/>
      <c r="AA4" s="84">
        <f>(W4-V4)/V4</f>
        <v>0.16945503681564694</v>
      </c>
    </row>
    <row r="5" spans="1:27" ht="28" customHeight="1" x14ac:dyDescent="0.2">
      <c r="A5" s="5" t="s">
        <v>12</v>
      </c>
      <c r="B5" s="6">
        <f>'регионална дистрибуција'!B19</f>
        <v>1940772</v>
      </c>
      <c r="C5" s="6">
        <f>'регионална дистрибуција'!C19</f>
        <v>1041831</v>
      </c>
      <c r="D5" s="6">
        <f>'регионална дистрибуција'!D19</f>
        <v>1575664</v>
      </c>
      <c r="E5" s="6">
        <f>'регионална дистрибуција'!E19</f>
        <v>1660667</v>
      </c>
      <c r="F5" s="6">
        <f>'регионална дистрибуција'!F19</f>
        <v>1504845</v>
      </c>
      <c r="G5" s="6">
        <f>'регионална дистрибуција'!G19</f>
        <v>1527053</v>
      </c>
      <c r="H5" s="6">
        <f>'регионална дистрибуција'!H19</f>
        <v>1474550</v>
      </c>
      <c r="I5" s="6">
        <f>'регионална дистрибуција'!I19</f>
        <v>1501624</v>
      </c>
      <c r="J5" s="6">
        <f>'регионална дистрибуција'!J19</f>
        <v>1648073</v>
      </c>
      <c r="K5" s="6">
        <f>'регионална дистрибуција'!K19</f>
        <v>1517810</v>
      </c>
      <c r="L5" s="6">
        <f>'регионална дистрибуција'!L19</f>
        <v>1461185</v>
      </c>
      <c r="M5" s="6">
        <f>'регионална дистрибуција'!M19</f>
        <v>1417868</v>
      </c>
      <c r="N5" s="6">
        <f>'регионална дистрибуција'!N19</f>
        <v>1339946</v>
      </c>
      <c r="O5" s="6">
        <f>'регионална дистрибуција'!O19</f>
        <v>1275800</v>
      </c>
      <c r="P5" s="6">
        <f>'регионална дистрибуција'!P19</f>
        <v>1273370</v>
      </c>
      <c r="Q5" s="6">
        <f>'регионална дистрибуција'!Q19</f>
        <v>1357822</v>
      </c>
      <c r="R5" s="6">
        <f>'регионална дистрибуција'!R19</f>
        <v>1407143</v>
      </c>
      <c r="S5" s="6">
        <f>'регионална дистрибуција'!S19</f>
        <v>1480460</v>
      </c>
      <c r="T5" s="6">
        <f>'регионална дистрибуција'!T19</f>
        <v>1685273</v>
      </c>
      <c r="U5" s="6">
        <f>'регионална дистрибуција'!U19</f>
        <v>1684627</v>
      </c>
      <c r="V5" s="6">
        <v>1444605</v>
      </c>
      <c r="W5" s="6">
        <v>1643083</v>
      </c>
      <c r="X5" s="6">
        <f>SUM(B5:W5)</f>
        <v>32864071</v>
      </c>
      <c r="Y5" s="39">
        <f>(W5-B5)/B5</f>
        <v>-0.15338689964612021</v>
      </c>
      <c r="AA5" s="84">
        <f t="shared" ref="AA5:AA6" si="0">(W5-V5)/V5</f>
        <v>0.13739257444076408</v>
      </c>
    </row>
    <row r="6" spans="1:27" ht="28" customHeight="1" x14ac:dyDescent="0.2">
      <c r="A6" s="5" t="s">
        <v>13</v>
      </c>
      <c r="B6" s="38">
        <f t="shared" ref="B6:R6" si="1">B5/B4</f>
        <v>4.7508904376179597</v>
      </c>
      <c r="C6" s="38">
        <f t="shared" si="1"/>
        <v>4.4453921710857562</v>
      </c>
      <c r="D6" s="38">
        <f t="shared" si="1"/>
        <v>4.9416937691899978</v>
      </c>
      <c r="E6" s="38">
        <f t="shared" si="1"/>
        <v>5.1025382613478198</v>
      </c>
      <c r="F6" s="38">
        <f t="shared" si="1"/>
        <v>5.0210203897780845</v>
      </c>
      <c r="G6" s="38">
        <f t="shared" si="1"/>
        <v>4.8867259752312071</v>
      </c>
      <c r="H6" s="38">
        <f t="shared" si="1"/>
        <v>4.9628764522947266</v>
      </c>
      <c r="I6" s="38">
        <f t="shared" si="1"/>
        <v>4.9051520259234582</v>
      </c>
      <c r="J6" s="38">
        <f t="shared" si="1"/>
        <v>4.7039013822806632</v>
      </c>
      <c r="K6" s="38">
        <f t="shared" si="1"/>
        <v>4.6194980612723171</v>
      </c>
      <c r="L6" s="38">
        <f t="shared" si="1"/>
        <v>4.5022570059621936</v>
      </c>
      <c r="M6" s="38">
        <f t="shared" si="1"/>
        <v>4.429494809385905</v>
      </c>
      <c r="N6" s="38">
        <f t="shared" si="1"/>
        <v>4.2909304008659062</v>
      </c>
      <c r="O6" s="38">
        <f t="shared" si="1"/>
        <v>4.2229092329385596</v>
      </c>
      <c r="P6" s="38">
        <f t="shared" si="1"/>
        <v>4.1031978242936686</v>
      </c>
      <c r="Q6" s="38">
        <f t="shared" si="1"/>
        <v>4.1079274029836297</v>
      </c>
      <c r="R6" s="38">
        <f t="shared" si="1"/>
        <v>4.0626719675250245</v>
      </c>
      <c r="S6" s="38">
        <f>S5/S4</f>
        <v>4.0202907287771525</v>
      </c>
      <c r="T6" s="38">
        <f t="shared" ref="T6:W6" si="2">T5/T4</f>
        <v>4.016475607140304</v>
      </c>
      <c r="U6" s="38">
        <f t="shared" si="2"/>
        <v>3.9418466434237311</v>
      </c>
      <c r="V6" s="38">
        <f t="shared" si="2"/>
        <v>4.1356195678312551</v>
      </c>
      <c r="W6" s="38">
        <f t="shared" si="2"/>
        <v>4.022235006119951</v>
      </c>
      <c r="X6" s="38">
        <f>X5/X4</f>
        <v>4.4405914091821028</v>
      </c>
      <c r="Y6" s="39">
        <f>(W6-B6)/B6</f>
        <v>-0.15337239220009205</v>
      </c>
      <c r="AA6" s="84">
        <f t="shared" si="0"/>
        <v>-2.741658410586437E-2</v>
      </c>
    </row>
    <row r="7" spans="1:27" x14ac:dyDescent="0.2">
      <c r="Q7" s="90"/>
      <c r="R7" s="39">
        <f>(R5-Q5)/Q5</f>
        <v>3.6323612373344957E-2</v>
      </c>
      <c r="S7" s="39">
        <f t="shared" ref="S7:W7" si="3">(S5-R5)/R5</f>
        <v>5.2103446486959748E-2</v>
      </c>
      <c r="T7" s="39">
        <f t="shared" si="3"/>
        <v>0.13834416330059576</v>
      </c>
      <c r="U7" s="39">
        <f t="shared" si="3"/>
        <v>-3.8332068454191104E-4</v>
      </c>
      <c r="V7" s="39">
        <f t="shared" si="3"/>
        <v>-0.14247783040400042</v>
      </c>
      <c r="W7" s="39">
        <f t="shared" si="3"/>
        <v>0.13739257444076408</v>
      </c>
    </row>
    <row r="8" spans="1:27" ht="15.75" x14ac:dyDescent="0.3">
      <c r="A8" s="36" t="s">
        <v>71</v>
      </c>
    </row>
    <row r="10" spans="1:27" ht="15.05" x14ac:dyDescent="0.3">
      <c r="R10"/>
      <c r="S10"/>
      <c r="T10"/>
      <c r="U10"/>
      <c r="V10"/>
      <c r="W10"/>
      <c r="X10" s="81"/>
      <c r="Y10" s="81"/>
    </row>
    <row r="11" spans="1:27" ht="15.05" x14ac:dyDescent="0.3">
      <c r="R11" s="81"/>
      <c r="S11" s="81"/>
      <c r="T11" s="81"/>
      <c r="U11" s="81"/>
      <c r="V11" s="81"/>
      <c r="W11" s="81"/>
      <c r="X11"/>
      <c r="Y11"/>
    </row>
    <row r="12" spans="1:27" ht="15.05" x14ac:dyDescent="0.3">
      <c r="R12" s="81"/>
      <c r="S12" s="81"/>
      <c r="T12" s="81"/>
      <c r="U12" s="81"/>
      <c r="V12" s="81"/>
      <c r="W12" s="81"/>
      <c r="X12"/>
      <c r="Y12"/>
    </row>
  </sheetData>
  <phoneticPr fontId="0" type="noConversion"/>
  <conditionalFormatting sqref="B4:W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W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W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49" right="0.17" top="0.65" bottom="0.41" header="0.5" footer="0.3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44"/>
  <sheetViews>
    <sheetView topLeftCell="A13" zoomScale="95" zoomScaleNormal="95" workbookViewId="0">
      <selection activeCell="C29" sqref="C29"/>
    </sheetView>
  </sheetViews>
  <sheetFormatPr defaultColWidth="9.125" defaultRowHeight="12.45" x14ac:dyDescent="0.2"/>
  <cols>
    <col min="1" max="1" width="20.125" style="3" customWidth="1"/>
    <col min="2" max="2" width="9.375" style="1" bestFit="1" customWidth="1"/>
    <col min="3" max="3" width="10.25" style="1" bestFit="1" customWidth="1"/>
    <col min="4" max="15" width="9.25" style="1" bestFit="1" customWidth="1"/>
    <col min="16" max="23" width="9.25" style="1" customWidth="1"/>
    <col min="24" max="24" width="10.25" style="1" bestFit="1" customWidth="1"/>
    <col min="25" max="27" width="9.125" style="1"/>
    <col min="28" max="28" width="14.375" style="1" customWidth="1"/>
    <col min="29" max="29" width="15.25" style="1" customWidth="1"/>
    <col min="30" max="30" width="9.125" style="1"/>
    <col min="31" max="31" width="15.75" style="1" customWidth="1"/>
    <col min="32" max="32" width="15.875" style="1" customWidth="1"/>
    <col min="33" max="33" width="15.625" style="1" customWidth="1"/>
    <col min="34" max="34" width="15.25" style="1" customWidth="1"/>
    <col min="35" max="35" width="14" style="1" customWidth="1"/>
    <col min="36" max="16384" width="9.125" style="1"/>
  </cols>
  <sheetData>
    <row r="2" spans="1:35" x14ac:dyDescent="0.2">
      <c r="A2" s="3" t="s">
        <v>15</v>
      </c>
    </row>
    <row r="4" spans="1:35" x14ac:dyDescent="0.2">
      <c r="A4" s="2"/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8">
        <v>2011</v>
      </c>
      <c r="N4" s="18">
        <v>2012</v>
      </c>
      <c r="O4" s="18">
        <v>2013</v>
      </c>
      <c r="P4" s="18">
        <v>2014</v>
      </c>
      <c r="Q4" s="18">
        <v>2015</v>
      </c>
      <c r="R4" s="18">
        <v>2016</v>
      </c>
      <c r="S4" s="18">
        <v>2017</v>
      </c>
      <c r="T4" s="18">
        <v>2018</v>
      </c>
      <c r="U4" s="18">
        <v>2019</v>
      </c>
      <c r="V4" s="18">
        <v>2020</v>
      </c>
      <c r="W4" s="18">
        <v>2021</v>
      </c>
      <c r="X4" s="2" t="s">
        <v>1</v>
      </c>
      <c r="Y4" s="31"/>
      <c r="AB4" s="85" t="s">
        <v>72</v>
      </c>
      <c r="AC4" s="88" t="s">
        <v>81</v>
      </c>
      <c r="AH4" s="85" t="s">
        <v>72</v>
      </c>
      <c r="AI4" s="88" t="s">
        <v>82</v>
      </c>
    </row>
    <row r="5" spans="1:35" ht="26.2" customHeight="1" x14ac:dyDescent="0.3">
      <c r="A5" s="8" t="s">
        <v>0</v>
      </c>
      <c r="B5" s="19">
        <f>SUM(B6:B13)</f>
        <v>408507</v>
      </c>
      <c r="C5" s="19">
        <f t="shared" ref="C5:U5" si="0">SUM(C6:C13)</f>
        <v>234362</v>
      </c>
      <c r="D5" s="19">
        <f t="shared" si="0"/>
        <v>318851</v>
      </c>
      <c r="E5" s="19">
        <f t="shared" si="0"/>
        <v>325459</v>
      </c>
      <c r="F5" s="19">
        <f t="shared" si="0"/>
        <v>299709</v>
      </c>
      <c r="G5" s="19">
        <f t="shared" si="0"/>
        <v>312490</v>
      </c>
      <c r="H5" s="19">
        <f t="shared" si="0"/>
        <v>297116</v>
      </c>
      <c r="I5" s="19">
        <f t="shared" si="0"/>
        <v>306132</v>
      </c>
      <c r="J5" s="19">
        <f t="shared" si="0"/>
        <v>350363</v>
      </c>
      <c r="K5" s="19">
        <f t="shared" si="0"/>
        <v>328566</v>
      </c>
      <c r="L5" s="19">
        <f t="shared" si="0"/>
        <v>324545</v>
      </c>
      <c r="M5" s="19">
        <f t="shared" si="0"/>
        <v>320097</v>
      </c>
      <c r="N5" s="19">
        <f t="shared" si="0"/>
        <v>312274</v>
      </c>
      <c r="O5" s="19">
        <f t="shared" si="0"/>
        <v>302114</v>
      </c>
      <c r="P5" s="19">
        <f t="shared" si="0"/>
        <v>310336</v>
      </c>
      <c r="Q5" s="19">
        <f t="shared" si="0"/>
        <v>330537</v>
      </c>
      <c r="R5" s="19">
        <f t="shared" si="0"/>
        <v>346359</v>
      </c>
      <c r="S5" s="26">
        <f t="shared" si="0"/>
        <v>368247</v>
      </c>
      <c r="T5" s="26">
        <f t="shared" si="0"/>
        <v>419590</v>
      </c>
      <c r="U5" s="26">
        <f t="shared" si="0"/>
        <v>427370</v>
      </c>
      <c r="V5" s="26">
        <v>349308</v>
      </c>
      <c r="W5" s="89">
        <v>408500</v>
      </c>
      <c r="X5" s="19">
        <f>SUM(X6:X13)</f>
        <v>7400832</v>
      </c>
      <c r="Y5" s="32"/>
      <c r="AB5" s="86" t="s">
        <v>73</v>
      </c>
      <c r="AC5" s="24">
        <v>137138</v>
      </c>
      <c r="AH5" s="86" t="s">
        <v>73</v>
      </c>
      <c r="AI5" s="24">
        <v>300181</v>
      </c>
    </row>
    <row r="6" spans="1:35" ht="19" customHeight="1" x14ac:dyDescent="0.3">
      <c r="A6" s="23" t="s">
        <v>8</v>
      </c>
      <c r="B6" s="20">
        <v>13803</v>
      </c>
      <c r="C6" s="20">
        <v>9196</v>
      </c>
      <c r="D6" s="21">
        <v>10139</v>
      </c>
      <c r="E6" s="21">
        <v>9429</v>
      </c>
      <c r="F6" s="21">
        <v>5145</v>
      </c>
      <c r="G6" s="21">
        <v>4246</v>
      </c>
      <c r="H6" s="21">
        <v>4327</v>
      </c>
      <c r="I6" s="24">
        <v>4624</v>
      </c>
      <c r="J6" s="24">
        <v>3200</v>
      </c>
      <c r="K6" s="24">
        <v>4063</v>
      </c>
      <c r="L6" s="24">
        <v>4166</v>
      </c>
      <c r="M6" s="24">
        <v>3525</v>
      </c>
      <c r="N6" s="24">
        <v>4471</v>
      </c>
      <c r="O6" s="24">
        <v>4120</v>
      </c>
      <c r="P6" s="24">
        <v>5467</v>
      </c>
      <c r="Q6" s="24">
        <v>7981</v>
      </c>
      <c r="R6" s="24">
        <v>8375</v>
      </c>
      <c r="S6" s="24">
        <v>8033</v>
      </c>
      <c r="T6" s="24">
        <v>8969</v>
      </c>
      <c r="U6" s="24">
        <v>8917</v>
      </c>
      <c r="V6" s="24">
        <v>4942</v>
      </c>
      <c r="W6" s="24">
        <v>5531</v>
      </c>
      <c r="X6" s="22">
        <f>SUM(B6:W6)</f>
        <v>142669</v>
      </c>
      <c r="Y6" s="35">
        <f>(X6/$X$5)*100</f>
        <v>1.9277427186564973</v>
      </c>
      <c r="AB6" s="86" t="s">
        <v>74</v>
      </c>
      <c r="AC6" s="24">
        <v>254483</v>
      </c>
      <c r="AH6" s="86" t="s">
        <v>74</v>
      </c>
      <c r="AI6" s="24">
        <v>544369</v>
      </c>
    </row>
    <row r="7" spans="1:35" ht="19" customHeight="1" x14ac:dyDescent="0.3">
      <c r="A7" s="23" t="s">
        <v>9</v>
      </c>
      <c r="B7" s="20">
        <v>7349</v>
      </c>
      <c r="C7" s="20">
        <v>11687</v>
      </c>
      <c r="D7" s="21">
        <v>12803</v>
      </c>
      <c r="E7" s="21">
        <v>6553</v>
      </c>
      <c r="F7" s="21">
        <v>7516</v>
      </c>
      <c r="G7" s="21">
        <v>7061</v>
      </c>
      <c r="H7" s="21">
        <v>8942</v>
      </c>
      <c r="I7" s="24">
        <v>7021</v>
      </c>
      <c r="J7" s="24">
        <v>9230</v>
      </c>
      <c r="K7" s="24">
        <v>8135</v>
      </c>
      <c r="L7" s="24">
        <v>8463</v>
      </c>
      <c r="M7" s="24">
        <v>7948</v>
      </c>
      <c r="N7" s="24">
        <v>12275</v>
      </c>
      <c r="O7" s="24">
        <v>13582</v>
      </c>
      <c r="P7" s="24">
        <v>14306</v>
      </c>
      <c r="Q7" s="24">
        <v>16751</v>
      </c>
      <c r="R7" s="24">
        <v>20643</v>
      </c>
      <c r="S7" s="24">
        <v>19947</v>
      </c>
      <c r="T7" s="24">
        <v>20490</v>
      </c>
      <c r="U7" s="24">
        <v>17657</v>
      </c>
      <c r="V7" s="24">
        <v>16124</v>
      </c>
      <c r="W7" s="24">
        <v>16269</v>
      </c>
      <c r="X7" s="22">
        <f t="shared" ref="X7:X13" si="1">SUM(B7:W7)</f>
        <v>270752</v>
      </c>
      <c r="Y7" s="35">
        <f t="shared" ref="Y7:Y13" si="2">(X7/$X$5)*100</f>
        <v>3.6583994880575585</v>
      </c>
      <c r="AB7" s="86" t="s">
        <v>75</v>
      </c>
      <c r="AC7" s="24">
        <v>3458353</v>
      </c>
      <c r="AH7" s="86" t="s">
        <v>75</v>
      </c>
      <c r="AI7" s="24">
        <v>20297250</v>
      </c>
    </row>
    <row r="8" spans="1:35" ht="19" customHeight="1" x14ac:dyDescent="0.3">
      <c r="A8" s="23" t="s">
        <v>7</v>
      </c>
      <c r="B8" s="20">
        <v>219039</v>
      </c>
      <c r="C8" s="20">
        <v>107808</v>
      </c>
      <c r="D8" s="21">
        <v>183790</v>
      </c>
      <c r="E8" s="21">
        <v>189829</v>
      </c>
      <c r="F8" s="21">
        <v>169453</v>
      </c>
      <c r="G8" s="21">
        <v>170208</v>
      </c>
      <c r="H8" s="21">
        <v>160960</v>
      </c>
      <c r="I8" s="24">
        <v>175254</v>
      </c>
      <c r="J8" s="24">
        <v>193662</v>
      </c>
      <c r="K8" s="24">
        <v>170127</v>
      </c>
      <c r="L8" s="24">
        <v>154731</v>
      </c>
      <c r="M8" s="24">
        <v>147877</v>
      </c>
      <c r="N8" s="24">
        <v>140993</v>
      </c>
      <c r="O8" s="24">
        <v>130020</v>
      </c>
      <c r="P8" s="24">
        <v>125320</v>
      </c>
      <c r="Q8" s="24">
        <v>136637</v>
      </c>
      <c r="R8" s="24">
        <v>151347</v>
      </c>
      <c r="S8" s="24">
        <v>164459</v>
      </c>
      <c r="T8" s="24">
        <v>181102</v>
      </c>
      <c r="U8" s="24">
        <v>194178</v>
      </c>
      <c r="V8" s="24">
        <v>191559</v>
      </c>
      <c r="W8" s="24">
        <v>201780</v>
      </c>
      <c r="X8" s="22">
        <f t="shared" si="1"/>
        <v>3660133</v>
      </c>
      <c r="Y8" s="35">
        <f t="shared" si="2"/>
        <v>49.455696332520446</v>
      </c>
      <c r="AB8" s="86" t="s">
        <v>76</v>
      </c>
      <c r="AC8" s="24">
        <v>1235016</v>
      </c>
      <c r="AH8" s="86" t="s">
        <v>76</v>
      </c>
      <c r="AI8" s="24">
        <v>5099216</v>
      </c>
    </row>
    <row r="9" spans="1:35" ht="19" customHeight="1" x14ac:dyDescent="0.3">
      <c r="A9" s="23" t="s">
        <v>5</v>
      </c>
      <c r="B9" s="20">
        <v>32687</v>
      </c>
      <c r="C9" s="20">
        <v>26884</v>
      </c>
      <c r="D9" s="21">
        <v>26613</v>
      </c>
      <c r="E9" s="21">
        <v>27521</v>
      </c>
      <c r="F9" s="21">
        <v>34535</v>
      </c>
      <c r="G9" s="21">
        <v>45333</v>
      </c>
      <c r="H9" s="21">
        <v>45881</v>
      </c>
      <c r="I9" s="24">
        <v>44644</v>
      </c>
      <c r="J9" s="24">
        <v>62892</v>
      </c>
      <c r="K9" s="24">
        <v>68416</v>
      </c>
      <c r="L9" s="24">
        <v>59403</v>
      </c>
      <c r="M9" s="24">
        <v>58351</v>
      </c>
      <c r="N9" s="24">
        <v>58761</v>
      </c>
      <c r="O9" s="24">
        <v>59977</v>
      </c>
      <c r="P9" s="24">
        <v>74071</v>
      </c>
      <c r="Q9" s="24">
        <v>82143</v>
      </c>
      <c r="R9" s="24">
        <v>82907</v>
      </c>
      <c r="S9" s="24">
        <v>84260</v>
      </c>
      <c r="T9" s="24">
        <v>104971</v>
      </c>
      <c r="U9" s="24">
        <v>96678</v>
      </c>
      <c r="V9" s="24">
        <v>58088</v>
      </c>
      <c r="W9" s="24">
        <v>91481</v>
      </c>
      <c r="X9" s="22">
        <f t="shared" si="1"/>
        <v>1326497</v>
      </c>
      <c r="Y9" s="35">
        <f t="shared" si="2"/>
        <v>17.923619938947404</v>
      </c>
      <c r="AB9" s="86" t="s">
        <v>77</v>
      </c>
      <c r="AC9" s="24">
        <v>968082</v>
      </c>
      <c r="AH9" s="86" t="s">
        <v>77</v>
      </c>
      <c r="AI9" s="24">
        <v>2741402</v>
      </c>
    </row>
    <row r="10" spans="1:35" ht="19" customHeight="1" x14ac:dyDescent="0.3">
      <c r="A10" s="25" t="s">
        <v>3</v>
      </c>
      <c r="B10" s="20">
        <v>63679</v>
      </c>
      <c r="C10" s="20">
        <v>45062</v>
      </c>
      <c r="D10" s="21">
        <v>56118</v>
      </c>
      <c r="E10" s="21">
        <v>54464</v>
      </c>
      <c r="F10" s="21">
        <v>45472</v>
      </c>
      <c r="G10" s="21">
        <v>46003</v>
      </c>
      <c r="H10" s="21">
        <v>39498</v>
      </c>
      <c r="I10" s="24">
        <v>38690</v>
      </c>
      <c r="J10" s="24">
        <v>49039</v>
      </c>
      <c r="K10" s="24">
        <v>38902</v>
      </c>
      <c r="L10" s="24">
        <v>55546</v>
      </c>
      <c r="M10" s="24">
        <v>61384</v>
      </c>
      <c r="N10" s="24">
        <v>52422</v>
      </c>
      <c r="O10" s="24">
        <v>49635</v>
      </c>
      <c r="P10" s="24">
        <v>44533</v>
      </c>
      <c r="Q10" s="24">
        <v>40447</v>
      </c>
      <c r="R10" s="24">
        <v>37012</v>
      </c>
      <c r="S10" s="24">
        <v>38074</v>
      </c>
      <c r="T10" s="24">
        <v>38789</v>
      </c>
      <c r="U10" s="24">
        <v>42168</v>
      </c>
      <c r="V10" s="24">
        <v>31145</v>
      </c>
      <c r="W10" s="24">
        <v>32585</v>
      </c>
      <c r="X10" s="22">
        <f t="shared" si="1"/>
        <v>1000667</v>
      </c>
      <c r="Y10" s="35">
        <f t="shared" si="2"/>
        <v>13.521006827340493</v>
      </c>
      <c r="AB10" s="86" t="s">
        <v>78</v>
      </c>
      <c r="AC10" s="24">
        <v>322636</v>
      </c>
      <c r="AH10" s="86" t="s">
        <v>78</v>
      </c>
      <c r="AI10" s="24">
        <v>721874</v>
      </c>
    </row>
    <row r="11" spans="1:35" ht="19" customHeight="1" x14ac:dyDescent="0.3">
      <c r="A11" s="23" t="s">
        <v>6</v>
      </c>
      <c r="B11" s="20">
        <v>36151</v>
      </c>
      <c r="C11" s="20">
        <v>10579</v>
      </c>
      <c r="D11" s="21">
        <v>7414</v>
      </c>
      <c r="E11" s="21">
        <v>11357</v>
      </c>
      <c r="F11" s="21">
        <v>15150</v>
      </c>
      <c r="G11" s="21">
        <v>12049</v>
      </c>
      <c r="H11" s="21">
        <v>12705</v>
      </c>
      <c r="I11" s="24">
        <v>9174</v>
      </c>
      <c r="J11" s="24">
        <v>9931</v>
      </c>
      <c r="K11" s="24">
        <v>17500</v>
      </c>
      <c r="L11" s="24">
        <v>17350</v>
      </c>
      <c r="M11" s="24">
        <v>16196</v>
      </c>
      <c r="N11" s="24">
        <v>17098</v>
      </c>
      <c r="O11" s="24">
        <v>15491</v>
      </c>
      <c r="P11" s="24">
        <v>15886</v>
      </c>
      <c r="Q11" s="24">
        <v>14565</v>
      </c>
      <c r="R11" s="24">
        <v>13805</v>
      </c>
      <c r="S11" s="24">
        <v>14150</v>
      </c>
      <c r="T11" s="24">
        <v>16802</v>
      </c>
      <c r="U11" s="24">
        <v>18560</v>
      </c>
      <c r="V11" s="24">
        <v>20723</v>
      </c>
      <c r="W11" s="24">
        <v>20648</v>
      </c>
      <c r="X11" s="22">
        <f t="shared" si="1"/>
        <v>343284</v>
      </c>
      <c r="Y11" s="35">
        <f t="shared" si="2"/>
        <v>4.6384514605925391</v>
      </c>
      <c r="AB11" s="86" t="s">
        <v>79</v>
      </c>
      <c r="AC11" s="24">
        <v>50279</v>
      </c>
      <c r="AH11" s="86" t="s">
        <v>79</v>
      </c>
      <c r="AI11" s="24">
        <v>78375</v>
      </c>
    </row>
    <row r="12" spans="1:35" ht="19" customHeight="1" x14ac:dyDescent="0.3">
      <c r="A12" s="25" t="s">
        <v>4</v>
      </c>
      <c r="B12" s="20">
        <v>6299</v>
      </c>
      <c r="C12" s="20">
        <v>3827</v>
      </c>
      <c r="D12" s="21">
        <v>3709</v>
      </c>
      <c r="E12" s="21">
        <v>3555</v>
      </c>
      <c r="F12" s="21">
        <v>1634</v>
      </c>
      <c r="G12" s="21">
        <v>1661</v>
      </c>
      <c r="H12" s="21">
        <v>853</v>
      </c>
      <c r="I12" s="24">
        <v>1291</v>
      </c>
      <c r="J12" s="24">
        <v>1296</v>
      </c>
      <c r="K12" s="24">
        <v>1436</v>
      </c>
      <c r="L12" s="24">
        <v>1093</v>
      </c>
      <c r="M12" s="24">
        <v>1379</v>
      </c>
      <c r="N12" s="24">
        <v>1166</v>
      </c>
      <c r="O12" s="24">
        <v>1856</v>
      </c>
      <c r="P12" s="24">
        <v>2703</v>
      </c>
      <c r="Q12" s="24">
        <v>2059</v>
      </c>
      <c r="R12" s="24">
        <v>2730</v>
      </c>
      <c r="S12" s="24">
        <v>2387</v>
      </c>
      <c r="T12" s="24">
        <v>2312</v>
      </c>
      <c r="U12" s="24">
        <v>2193</v>
      </c>
      <c r="V12" s="24">
        <v>4840</v>
      </c>
      <c r="W12" s="24">
        <v>1871</v>
      </c>
      <c r="X12" s="22">
        <f t="shared" si="1"/>
        <v>52150</v>
      </c>
      <c r="Y12" s="35">
        <f t="shared" si="2"/>
        <v>0.70465050415953234</v>
      </c>
      <c r="AB12" s="87" t="s">
        <v>80</v>
      </c>
      <c r="AC12" s="24">
        <v>566345</v>
      </c>
      <c r="AH12" s="87" t="s">
        <v>80</v>
      </c>
      <c r="AI12" s="24">
        <v>1438321</v>
      </c>
    </row>
    <row r="13" spans="1:35" ht="19" customHeight="1" x14ac:dyDescent="0.25">
      <c r="A13" s="23" t="s">
        <v>10</v>
      </c>
      <c r="B13" s="20">
        <v>29500</v>
      </c>
      <c r="C13" s="20">
        <v>19319</v>
      </c>
      <c r="D13" s="21">
        <v>18265</v>
      </c>
      <c r="E13" s="21">
        <v>22751</v>
      </c>
      <c r="F13" s="21">
        <v>20804</v>
      </c>
      <c r="G13" s="21">
        <v>25929</v>
      </c>
      <c r="H13" s="21">
        <v>23950</v>
      </c>
      <c r="I13" s="24">
        <v>25434</v>
      </c>
      <c r="J13" s="24">
        <v>21113</v>
      </c>
      <c r="K13" s="24">
        <v>19987</v>
      </c>
      <c r="L13" s="24">
        <v>23793</v>
      </c>
      <c r="M13" s="24">
        <v>23437</v>
      </c>
      <c r="N13" s="24">
        <v>25088</v>
      </c>
      <c r="O13" s="24">
        <v>27433</v>
      </c>
      <c r="P13" s="24">
        <v>28050</v>
      </c>
      <c r="Q13" s="24">
        <v>29954</v>
      </c>
      <c r="R13" s="24">
        <v>29540</v>
      </c>
      <c r="S13" s="24">
        <v>36937</v>
      </c>
      <c r="T13" s="24">
        <v>46155</v>
      </c>
      <c r="U13" s="24">
        <v>47019</v>
      </c>
      <c r="V13" s="24">
        <v>21887</v>
      </c>
      <c r="W13" s="24">
        <v>38335</v>
      </c>
      <c r="X13" s="22">
        <f t="shared" si="1"/>
        <v>604680</v>
      </c>
      <c r="Y13" s="35">
        <f t="shared" si="2"/>
        <v>8.1704327297255226</v>
      </c>
    </row>
    <row r="16" spans="1:35" x14ac:dyDescent="0.2">
      <c r="A16" s="3" t="s">
        <v>16</v>
      </c>
    </row>
    <row r="18" spans="1:25" x14ac:dyDescent="0.2">
      <c r="A18" s="2"/>
      <c r="B18" s="18">
        <v>2000</v>
      </c>
      <c r="C18" s="18">
        <v>2001</v>
      </c>
      <c r="D18" s="18">
        <v>2002</v>
      </c>
      <c r="E18" s="18">
        <v>2003</v>
      </c>
      <c r="F18" s="18">
        <v>2004</v>
      </c>
      <c r="G18" s="18">
        <v>2005</v>
      </c>
      <c r="H18" s="18">
        <v>2006</v>
      </c>
      <c r="I18" s="18">
        <v>2007</v>
      </c>
      <c r="J18" s="18">
        <v>2008</v>
      </c>
      <c r="K18" s="18">
        <v>2009</v>
      </c>
      <c r="L18" s="18">
        <v>2010</v>
      </c>
      <c r="M18" s="18">
        <v>2011</v>
      </c>
      <c r="N18" s="18">
        <v>2012</v>
      </c>
      <c r="O18" s="18">
        <v>2013</v>
      </c>
      <c r="P18" s="18">
        <v>2014</v>
      </c>
      <c r="Q18" s="18">
        <v>2015</v>
      </c>
      <c r="R18" s="18">
        <v>2016</v>
      </c>
      <c r="S18" s="18">
        <v>2017</v>
      </c>
      <c r="T18" s="18">
        <v>2018</v>
      </c>
      <c r="U18" s="18">
        <v>2019</v>
      </c>
      <c r="V18" s="18">
        <v>2020</v>
      </c>
      <c r="W18" s="18">
        <v>2021</v>
      </c>
      <c r="X18" s="2" t="s">
        <v>0</v>
      </c>
      <c r="Y18" s="92">
        <f>1-Y19</f>
        <v>0.15338689964612018</v>
      </c>
    </row>
    <row r="19" spans="1:25" ht="26.2" customHeight="1" x14ac:dyDescent="0.25">
      <c r="A19" s="8" t="s">
        <v>0</v>
      </c>
      <c r="B19" s="26">
        <f>SUM(B20:B27)</f>
        <v>1940772</v>
      </c>
      <c r="C19" s="26">
        <f t="shared" ref="C19:U19" si="3">SUM(C20:C27)</f>
        <v>1041831</v>
      </c>
      <c r="D19" s="26">
        <f t="shared" si="3"/>
        <v>1575664</v>
      </c>
      <c r="E19" s="26">
        <f t="shared" si="3"/>
        <v>1660667</v>
      </c>
      <c r="F19" s="26">
        <f t="shared" si="3"/>
        <v>1504845</v>
      </c>
      <c r="G19" s="26">
        <f t="shared" si="3"/>
        <v>1527053</v>
      </c>
      <c r="H19" s="26">
        <f t="shared" si="3"/>
        <v>1474550</v>
      </c>
      <c r="I19" s="26">
        <f t="shared" si="3"/>
        <v>1501624</v>
      </c>
      <c r="J19" s="26">
        <f t="shared" si="3"/>
        <v>1648073</v>
      </c>
      <c r="K19" s="26">
        <f t="shared" si="3"/>
        <v>1517810</v>
      </c>
      <c r="L19" s="26">
        <f t="shared" si="3"/>
        <v>1461185</v>
      </c>
      <c r="M19" s="26">
        <f t="shared" si="3"/>
        <v>1417868</v>
      </c>
      <c r="N19" s="26">
        <f t="shared" si="3"/>
        <v>1339946</v>
      </c>
      <c r="O19" s="26">
        <f t="shared" si="3"/>
        <v>1275800</v>
      </c>
      <c r="P19" s="26">
        <f t="shared" si="3"/>
        <v>1273370</v>
      </c>
      <c r="Q19" s="26">
        <f t="shared" si="3"/>
        <v>1357822</v>
      </c>
      <c r="R19" s="26">
        <f t="shared" si="3"/>
        <v>1407143</v>
      </c>
      <c r="S19" s="26">
        <f t="shared" si="3"/>
        <v>1480460</v>
      </c>
      <c r="T19" s="26">
        <f t="shared" si="3"/>
        <v>1685273</v>
      </c>
      <c r="U19" s="26">
        <f t="shared" si="3"/>
        <v>1684627</v>
      </c>
      <c r="V19" s="26">
        <v>1444605</v>
      </c>
      <c r="W19" s="89">
        <v>1643083</v>
      </c>
      <c r="X19" s="26">
        <f>SUM(X20:X27)</f>
        <v>32864071</v>
      </c>
      <c r="Y19" s="91">
        <f>W19/B19</f>
        <v>0.84661310035387982</v>
      </c>
    </row>
    <row r="20" spans="1:25" ht="19" customHeight="1" x14ac:dyDescent="0.25">
      <c r="A20" s="23" t="s">
        <v>8</v>
      </c>
      <c r="B20" s="27">
        <v>24887</v>
      </c>
      <c r="C20" s="27">
        <v>28966</v>
      </c>
      <c r="D20" s="28">
        <v>31802</v>
      </c>
      <c r="E20" s="28">
        <v>23338</v>
      </c>
      <c r="F20" s="28">
        <v>11310</v>
      </c>
      <c r="G20" s="28">
        <v>8985</v>
      </c>
      <c r="H20" s="28">
        <v>9518</v>
      </c>
      <c r="I20" s="30">
        <v>8969</v>
      </c>
      <c r="J20" s="30">
        <v>6022</v>
      </c>
      <c r="K20" s="30">
        <v>6741</v>
      </c>
      <c r="L20" s="24">
        <v>6930</v>
      </c>
      <c r="M20" s="24">
        <v>5666</v>
      </c>
      <c r="N20" s="24">
        <v>6327</v>
      </c>
      <c r="O20" s="24">
        <v>6194</v>
      </c>
      <c r="P20" s="24">
        <v>12001</v>
      </c>
      <c r="Q20" s="24">
        <v>13806</v>
      </c>
      <c r="R20" s="24">
        <v>16557</v>
      </c>
      <c r="S20" s="24">
        <v>17473</v>
      </c>
      <c r="T20" s="24">
        <v>21272</v>
      </c>
      <c r="U20" s="24">
        <v>24556</v>
      </c>
      <c r="V20" s="24">
        <v>8861</v>
      </c>
      <c r="W20" s="24">
        <v>9704</v>
      </c>
      <c r="X20" s="29">
        <f>SUM(B20:W20)</f>
        <v>309885</v>
      </c>
      <c r="Y20" s="33"/>
    </row>
    <row r="21" spans="1:25" ht="19" customHeight="1" x14ac:dyDescent="0.25">
      <c r="A21" s="23" t="s">
        <v>9</v>
      </c>
      <c r="B21" s="27">
        <v>19301</v>
      </c>
      <c r="C21" s="27">
        <v>37354</v>
      </c>
      <c r="D21" s="28">
        <v>42753</v>
      </c>
      <c r="E21" s="28">
        <v>17040</v>
      </c>
      <c r="F21" s="28">
        <v>19356</v>
      </c>
      <c r="G21" s="28">
        <v>14283</v>
      </c>
      <c r="H21" s="28">
        <v>21277</v>
      </c>
      <c r="I21" s="30">
        <v>12490</v>
      </c>
      <c r="J21" s="30">
        <v>18137</v>
      </c>
      <c r="K21" s="30">
        <v>15742</v>
      </c>
      <c r="L21" s="24">
        <v>14504</v>
      </c>
      <c r="M21" s="24">
        <v>15614</v>
      </c>
      <c r="N21" s="24">
        <v>20930</v>
      </c>
      <c r="O21" s="24">
        <v>24987</v>
      </c>
      <c r="P21" s="24">
        <v>27277</v>
      </c>
      <c r="Q21" s="24">
        <v>31612</v>
      </c>
      <c r="R21" s="24">
        <v>44645</v>
      </c>
      <c r="S21" s="24">
        <v>38320</v>
      </c>
      <c r="T21" s="24">
        <v>39591</v>
      </c>
      <c r="U21" s="24">
        <v>34547</v>
      </c>
      <c r="V21" s="24">
        <v>34609</v>
      </c>
      <c r="W21" s="24">
        <v>31698</v>
      </c>
      <c r="X21" s="29">
        <f t="shared" ref="X21:X27" si="4">SUM(B21:W21)</f>
        <v>576067</v>
      </c>
      <c r="Y21" s="33"/>
    </row>
    <row r="22" spans="1:25" ht="19" customHeight="1" x14ac:dyDescent="0.25">
      <c r="A22" s="23" t="s">
        <v>7</v>
      </c>
      <c r="B22" s="27">
        <v>1378770</v>
      </c>
      <c r="C22" s="27">
        <v>663758</v>
      </c>
      <c r="D22" s="28">
        <v>1164009</v>
      </c>
      <c r="E22" s="28">
        <v>1203809</v>
      </c>
      <c r="F22" s="28">
        <v>1028797</v>
      </c>
      <c r="G22" s="28">
        <v>1104087</v>
      </c>
      <c r="H22" s="28">
        <v>1052271</v>
      </c>
      <c r="I22" s="30">
        <v>1127957</v>
      </c>
      <c r="J22" s="30">
        <v>1202890</v>
      </c>
      <c r="K22" s="30">
        <v>1077229</v>
      </c>
      <c r="L22" s="24">
        <v>949524</v>
      </c>
      <c r="M22" s="24">
        <v>880469</v>
      </c>
      <c r="N22" s="24">
        <v>836097</v>
      </c>
      <c r="O22" s="24">
        <v>763788</v>
      </c>
      <c r="P22" s="24">
        <v>694229</v>
      </c>
      <c r="Q22" s="24">
        <v>745473</v>
      </c>
      <c r="R22" s="24">
        <v>778189</v>
      </c>
      <c r="S22" s="24">
        <v>826774</v>
      </c>
      <c r="T22" s="24">
        <v>908457</v>
      </c>
      <c r="U22" s="24">
        <v>946574</v>
      </c>
      <c r="V22" s="24">
        <v>964099</v>
      </c>
      <c r="W22" s="24">
        <v>996806</v>
      </c>
      <c r="X22" s="29">
        <f t="shared" si="4"/>
        <v>21294056</v>
      </c>
      <c r="Y22" s="33"/>
    </row>
    <row r="23" spans="1:25" ht="19" customHeight="1" x14ac:dyDescent="0.25">
      <c r="A23" s="23" t="s">
        <v>5</v>
      </c>
      <c r="B23" s="27">
        <v>152621</v>
      </c>
      <c r="C23" s="27">
        <v>115686</v>
      </c>
      <c r="D23" s="28">
        <v>100202</v>
      </c>
      <c r="E23" s="28">
        <v>156957</v>
      </c>
      <c r="F23" s="28">
        <v>217781</v>
      </c>
      <c r="G23" s="28">
        <v>180860</v>
      </c>
      <c r="H23" s="28">
        <v>191970</v>
      </c>
      <c r="I23" s="30">
        <v>167094</v>
      </c>
      <c r="J23" s="30">
        <v>216540</v>
      </c>
      <c r="K23" s="30">
        <v>233220</v>
      </c>
      <c r="L23" s="24">
        <v>220654</v>
      </c>
      <c r="M23" s="24">
        <v>217903</v>
      </c>
      <c r="N23" s="24">
        <v>219050</v>
      </c>
      <c r="O23" s="24">
        <v>231870</v>
      </c>
      <c r="P23" s="24">
        <v>304148</v>
      </c>
      <c r="Q23" s="24">
        <v>326515</v>
      </c>
      <c r="R23" s="24">
        <v>342646</v>
      </c>
      <c r="S23" s="24">
        <v>351244</v>
      </c>
      <c r="T23" s="24">
        <v>463329</v>
      </c>
      <c r="U23" s="24">
        <v>429062</v>
      </c>
      <c r="V23" s="24">
        <v>259864</v>
      </c>
      <c r="W23" s="24">
        <v>384583</v>
      </c>
      <c r="X23" s="29">
        <f t="shared" si="4"/>
        <v>5483799</v>
      </c>
      <c r="Y23" s="33"/>
    </row>
    <row r="24" spans="1:25" ht="19" customHeight="1" x14ac:dyDescent="0.25">
      <c r="A24" s="25" t="s">
        <v>3</v>
      </c>
      <c r="B24" s="27">
        <v>215011</v>
      </c>
      <c r="C24" s="27">
        <v>120325</v>
      </c>
      <c r="D24" s="28">
        <v>187393</v>
      </c>
      <c r="E24" s="28">
        <v>187716</v>
      </c>
      <c r="F24" s="28">
        <v>153956</v>
      </c>
      <c r="G24" s="28">
        <v>147225</v>
      </c>
      <c r="H24" s="28">
        <v>128785</v>
      </c>
      <c r="I24" s="30">
        <v>125697</v>
      </c>
      <c r="J24" s="30">
        <v>145182</v>
      </c>
      <c r="K24" s="30">
        <v>114439</v>
      </c>
      <c r="L24" s="24">
        <v>138164</v>
      </c>
      <c r="M24" s="24">
        <v>171830</v>
      </c>
      <c r="N24" s="24">
        <v>126306</v>
      </c>
      <c r="O24" s="24">
        <v>112637</v>
      </c>
      <c r="P24" s="24">
        <v>98784</v>
      </c>
      <c r="Q24" s="24">
        <v>104922</v>
      </c>
      <c r="R24" s="24">
        <v>90028</v>
      </c>
      <c r="S24" s="24">
        <v>93314</v>
      </c>
      <c r="T24" s="24">
        <v>98618</v>
      </c>
      <c r="U24" s="24">
        <v>103066</v>
      </c>
      <c r="V24" s="24">
        <v>78004</v>
      </c>
      <c r="W24" s="24">
        <v>81826</v>
      </c>
      <c r="X24" s="29">
        <f t="shared" si="4"/>
        <v>2823228</v>
      </c>
      <c r="Y24" s="33"/>
    </row>
    <row r="25" spans="1:25" ht="19" customHeight="1" x14ac:dyDescent="0.25">
      <c r="A25" s="23" t="s">
        <v>6</v>
      </c>
      <c r="B25" s="27">
        <v>99193</v>
      </c>
      <c r="C25" s="27">
        <v>35503</v>
      </c>
      <c r="D25" s="28">
        <v>14549</v>
      </c>
      <c r="E25" s="28">
        <v>31178</v>
      </c>
      <c r="F25" s="28">
        <v>39130</v>
      </c>
      <c r="G25" s="28">
        <v>33652</v>
      </c>
      <c r="H25" s="28">
        <v>35299</v>
      </c>
      <c r="I25" s="30">
        <v>22436</v>
      </c>
      <c r="J25" s="30">
        <v>26260</v>
      </c>
      <c r="K25" s="30">
        <v>36155</v>
      </c>
      <c r="L25" s="24">
        <v>35156</v>
      </c>
      <c r="M25" s="24">
        <v>31661</v>
      </c>
      <c r="N25" s="24">
        <v>32008</v>
      </c>
      <c r="O25" s="24">
        <v>30806</v>
      </c>
      <c r="P25" s="24">
        <v>29675</v>
      </c>
      <c r="Q25" s="24">
        <v>29041</v>
      </c>
      <c r="R25" s="24">
        <v>24887</v>
      </c>
      <c r="S25" s="24">
        <v>27457</v>
      </c>
      <c r="T25" s="24">
        <v>32464</v>
      </c>
      <c r="U25" s="24">
        <v>35513</v>
      </c>
      <c r="V25" s="24">
        <v>39851</v>
      </c>
      <c r="W25" s="24">
        <v>38801</v>
      </c>
      <c r="X25" s="29">
        <f t="shared" si="4"/>
        <v>760675</v>
      </c>
      <c r="Y25" s="33"/>
    </row>
    <row r="26" spans="1:25" ht="19" customHeight="1" x14ac:dyDescent="0.25">
      <c r="A26" s="25" t="s">
        <v>4</v>
      </c>
      <c r="B26" s="27">
        <v>11954</v>
      </c>
      <c r="C26" s="27">
        <v>9535</v>
      </c>
      <c r="D26" s="28">
        <v>4305</v>
      </c>
      <c r="E26" s="28">
        <v>4704</v>
      </c>
      <c r="F26" s="28">
        <v>2639</v>
      </c>
      <c r="G26" s="28">
        <v>2620</v>
      </c>
      <c r="H26" s="28">
        <v>1064</v>
      </c>
      <c r="I26" s="30">
        <v>1848</v>
      </c>
      <c r="J26" s="30">
        <v>1887</v>
      </c>
      <c r="K26" s="30">
        <v>2781</v>
      </c>
      <c r="L26" s="24">
        <v>1706</v>
      </c>
      <c r="M26" s="24">
        <v>1978</v>
      </c>
      <c r="N26" s="24">
        <v>1815</v>
      </c>
      <c r="O26" s="24">
        <v>2553</v>
      </c>
      <c r="P26" s="24">
        <v>4465</v>
      </c>
      <c r="Q26" s="24">
        <v>2863</v>
      </c>
      <c r="R26" s="24">
        <v>3465</v>
      </c>
      <c r="S26" s="24">
        <v>3283</v>
      </c>
      <c r="T26" s="24">
        <v>3280</v>
      </c>
      <c r="U26" s="24">
        <v>3153</v>
      </c>
      <c r="V26" s="24">
        <v>6477</v>
      </c>
      <c r="W26" s="24">
        <v>2832</v>
      </c>
      <c r="X26" s="29">
        <f t="shared" si="4"/>
        <v>81207</v>
      </c>
      <c r="Y26" s="33"/>
    </row>
    <row r="27" spans="1:25" ht="19" customHeight="1" x14ac:dyDescent="0.25">
      <c r="A27" s="23" t="s">
        <v>10</v>
      </c>
      <c r="B27" s="27">
        <v>39035</v>
      </c>
      <c r="C27" s="27">
        <v>30704</v>
      </c>
      <c r="D27" s="28">
        <v>30651</v>
      </c>
      <c r="E27" s="28">
        <v>35925</v>
      </c>
      <c r="F27" s="28">
        <v>31876</v>
      </c>
      <c r="G27" s="28">
        <v>35341</v>
      </c>
      <c r="H27" s="28">
        <v>34366</v>
      </c>
      <c r="I27" s="30">
        <v>35133</v>
      </c>
      <c r="J27" s="30">
        <v>31155</v>
      </c>
      <c r="K27" s="30">
        <v>31503</v>
      </c>
      <c r="L27" s="24">
        <v>94547</v>
      </c>
      <c r="M27" s="24">
        <v>92747</v>
      </c>
      <c r="N27" s="24">
        <v>97413</v>
      </c>
      <c r="O27" s="24">
        <v>102965</v>
      </c>
      <c r="P27" s="24">
        <v>102791</v>
      </c>
      <c r="Q27" s="24">
        <v>103590</v>
      </c>
      <c r="R27" s="24">
        <v>106726</v>
      </c>
      <c r="S27" s="24">
        <v>122595</v>
      </c>
      <c r="T27" s="24">
        <v>118262</v>
      </c>
      <c r="U27" s="24">
        <v>108156</v>
      </c>
      <c r="V27" s="24">
        <v>52840</v>
      </c>
      <c r="W27" s="24">
        <v>96833</v>
      </c>
      <c r="X27" s="29">
        <f t="shared" si="4"/>
        <v>1535154</v>
      </c>
      <c r="Y27" s="33"/>
    </row>
    <row r="30" spans="1:25" ht="24.9" x14ac:dyDescent="0.2">
      <c r="A30" s="2"/>
      <c r="B30" s="37" t="s">
        <v>11</v>
      </c>
      <c r="C30" s="37" t="s">
        <v>2</v>
      </c>
    </row>
    <row r="31" spans="1:25" x14ac:dyDescent="0.2">
      <c r="A31" s="8" t="s">
        <v>0</v>
      </c>
      <c r="B31" s="24">
        <f>X5</f>
        <v>7400832</v>
      </c>
      <c r="C31" s="24">
        <f>X19</f>
        <v>32864071</v>
      </c>
    </row>
    <row r="32" spans="1:25" ht="13.1" x14ac:dyDescent="0.2">
      <c r="A32" s="23" t="s">
        <v>8</v>
      </c>
      <c r="B32" s="24">
        <f>X6</f>
        <v>142669</v>
      </c>
      <c r="C32" s="24">
        <f>X20</f>
        <v>309885</v>
      </c>
    </row>
    <row r="33" spans="1:3" ht="15.05" customHeight="1" x14ac:dyDescent="0.2">
      <c r="A33" s="23" t="s">
        <v>9</v>
      </c>
      <c r="B33" s="24">
        <f t="shared" ref="B33:B39" si="5">X7</f>
        <v>270752</v>
      </c>
      <c r="C33" s="24">
        <f>X21</f>
        <v>576067</v>
      </c>
    </row>
    <row r="34" spans="1:3" ht="13.1" x14ac:dyDescent="0.2">
      <c r="A34" s="23" t="s">
        <v>7</v>
      </c>
      <c r="B34" s="24">
        <f t="shared" si="5"/>
        <v>3660133</v>
      </c>
      <c r="C34" s="24">
        <f t="shared" ref="C34:C39" si="6">X22</f>
        <v>21294056</v>
      </c>
    </row>
    <row r="35" spans="1:3" ht="13.1" x14ac:dyDescent="0.2">
      <c r="A35" s="23" t="s">
        <v>5</v>
      </c>
      <c r="B35" s="24">
        <f t="shared" si="5"/>
        <v>1326497</v>
      </c>
      <c r="C35" s="24">
        <f t="shared" si="6"/>
        <v>5483799</v>
      </c>
    </row>
    <row r="36" spans="1:3" ht="13.1" x14ac:dyDescent="0.2">
      <c r="A36" s="25" t="s">
        <v>3</v>
      </c>
      <c r="B36" s="24">
        <f t="shared" si="5"/>
        <v>1000667</v>
      </c>
      <c r="C36" s="24">
        <f t="shared" si="6"/>
        <v>2823228</v>
      </c>
    </row>
    <row r="37" spans="1:3" ht="13.1" x14ac:dyDescent="0.2">
      <c r="A37" s="23" t="s">
        <v>6</v>
      </c>
      <c r="B37" s="24">
        <f t="shared" si="5"/>
        <v>343284</v>
      </c>
      <c r="C37" s="24">
        <f t="shared" si="6"/>
        <v>760675</v>
      </c>
    </row>
    <row r="38" spans="1:3" ht="13.1" x14ac:dyDescent="0.2">
      <c r="A38" s="25" t="s">
        <v>4</v>
      </c>
      <c r="B38" s="24">
        <f t="shared" si="5"/>
        <v>52150</v>
      </c>
      <c r="C38" s="24">
        <f t="shared" si="6"/>
        <v>81207</v>
      </c>
    </row>
    <row r="39" spans="1:3" ht="13.1" x14ac:dyDescent="0.2">
      <c r="A39" s="23" t="s">
        <v>10</v>
      </c>
      <c r="B39" s="24">
        <f t="shared" si="5"/>
        <v>604680</v>
      </c>
      <c r="C39" s="24">
        <f t="shared" si="6"/>
        <v>1535154</v>
      </c>
    </row>
    <row r="41" spans="1:3" ht="15.75" x14ac:dyDescent="0.3">
      <c r="A41" s="36" t="s">
        <v>71</v>
      </c>
    </row>
    <row r="44" spans="1:3" ht="12.8" customHeight="1" x14ac:dyDescent="0.2"/>
  </sheetData>
  <phoneticPr fontId="0" type="noConversion"/>
  <conditionalFormatting sqref="B32:B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C3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17" top="1" bottom="1" header="0.5" footer="0.5"/>
  <pageSetup paperSize="9" orientation="portrait" r:id="rId1"/>
  <headerFooter alignWithMargins="0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70"/>
  <sheetViews>
    <sheetView topLeftCell="A37" workbookViewId="0">
      <selection activeCell="W42" sqref="W42"/>
    </sheetView>
  </sheetViews>
  <sheetFormatPr defaultColWidth="8.875" defaultRowHeight="12.45" x14ac:dyDescent="0.2"/>
  <cols>
    <col min="1" max="1" width="18.375" customWidth="1"/>
    <col min="2" max="12" width="9.125" bestFit="1" customWidth="1"/>
    <col min="13" max="20" width="9.125" customWidth="1"/>
    <col min="21" max="21" width="10.125" bestFit="1" customWidth="1"/>
    <col min="22" max="22" width="6.125" customWidth="1"/>
  </cols>
  <sheetData>
    <row r="2" spans="1:22" ht="13.1" x14ac:dyDescent="0.25">
      <c r="A2" s="11" t="s">
        <v>21</v>
      </c>
    </row>
    <row r="4" spans="1:22" x14ac:dyDescent="0.2">
      <c r="A4" s="7"/>
      <c r="B4" s="12">
        <v>2003</v>
      </c>
      <c r="C4" s="12">
        <v>2004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2">
        <v>2014</v>
      </c>
      <c r="N4" s="12">
        <v>2015</v>
      </c>
      <c r="O4" s="12">
        <v>2016</v>
      </c>
      <c r="P4" s="12">
        <v>2017</v>
      </c>
      <c r="Q4" s="12">
        <v>2018</v>
      </c>
      <c r="R4" s="12">
        <v>2019</v>
      </c>
      <c r="S4" s="12">
        <v>2020</v>
      </c>
      <c r="T4" s="12">
        <v>2021</v>
      </c>
      <c r="U4" s="8" t="s">
        <v>0</v>
      </c>
    </row>
    <row r="5" spans="1:22" ht="13.1" x14ac:dyDescent="0.25">
      <c r="A5" s="8" t="s">
        <v>0</v>
      </c>
      <c r="B5" s="13">
        <f t="shared" ref="B5:R5" si="0">SUM(B6:B10)</f>
        <v>325459</v>
      </c>
      <c r="C5" s="13">
        <f t="shared" si="0"/>
        <v>299709</v>
      </c>
      <c r="D5" s="13">
        <f t="shared" si="0"/>
        <v>312490</v>
      </c>
      <c r="E5" s="13">
        <f t="shared" si="0"/>
        <v>297116</v>
      </c>
      <c r="F5" s="13">
        <f t="shared" si="0"/>
        <v>306132</v>
      </c>
      <c r="G5" s="13">
        <f t="shared" si="0"/>
        <v>350363</v>
      </c>
      <c r="H5" s="13">
        <f t="shared" si="0"/>
        <v>328566</v>
      </c>
      <c r="I5" s="13">
        <f t="shared" si="0"/>
        <v>324545</v>
      </c>
      <c r="J5" s="13">
        <f t="shared" si="0"/>
        <v>320097</v>
      </c>
      <c r="K5" s="13">
        <f t="shared" si="0"/>
        <v>312274</v>
      </c>
      <c r="L5" s="13">
        <f t="shared" si="0"/>
        <v>302114</v>
      </c>
      <c r="M5" s="13">
        <f t="shared" si="0"/>
        <v>310336</v>
      </c>
      <c r="N5" s="13">
        <f t="shared" si="0"/>
        <v>330537</v>
      </c>
      <c r="O5" s="13">
        <f t="shared" si="0"/>
        <v>346359</v>
      </c>
      <c r="P5" s="13">
        <f t="shared" si="0"/>
        <v>368247</v>
      </c>
      <c r="Q5" s="13">
        <f t="shared" si="0"/>
        <v>419590</v>
      </c>
      <c r="R5" s="13">
        <f t="shared" si="0"/>
        <v>427370</v>
      </c>
      <c r="S5" s="13">
        <v>349308</v>
      </c>
      <c r="T5" s="89">
        <v>408500</v>
      </c>
      <c r="U5" s="14">
        <f>SUM(B5:T5)</f>
        <v>6439112</v>
      </c>
    </row>
    <row r="6" spans="1:22" ht="13.1" x14ac:dyDescent="0.2">
      <c r="A6" s="9" t="s">
        <v>17</v>
      </c>
      <c r="B6" s="15">
        <v>22080</v>
      </c>
      <c r="C6" s="15">
        <v>20407</v>
      </c>
      <c r="D6" s="15">
        <v>24934</v>
      </c>
      <c r="E6" s="15">
        <v>23176</v>
      </c>
      <c r="F6" s="16">
        <v>24498</v>
      </c>
      <c r="G6" s="16">
        <v>20088</v>
      </c>
      <c r="H6" s="16">
        <v>19304</v>
      </c>
      <c r="I6" s="16">
        <v>15962</v>
      </c>
      <c r="J6" s="16">
        <v>15979</v>
      </c>
      <c r="K6" s="16">
        <v>18195</v>
      </c>
      <c r="L6" s="17">
        <v>19596</v>
      </c>
      <c r="M6" s="17">
        <v>20280</v>
      </c>
      <c r="N6" s="17">
        <v>22782</v>
      </c>
      <c r="O6" s="17">
        <v>21806</v>
      </c>
      <c r="P6" s="17">
        <v>28399</v>
      </c>
      <c r="Q6" s="17">
        <v>35379</v>
      </c>
      <c r="R6" s="17">
        <v>37738</v>
      </c>
      <c r="S6" s="17">
        <v>17479</v>
      </c>
      <c r="T6" s="83">
        <v>32937</v>
      </c>
      <c r="U6" s="14">
        <f t="shared" ref="U6:U10" si="1">SUM(B6:T6)</f>
        <v>441019</v>
      </c>
      <c r="V6" s="82">
        <f>(U6/U5)*100</f>
        <v>6.8490655233206059</v>
      </c>
    </row>
    <row r="7" spans="1:22" ht="13.1" x14ac:dyDescent="0.2">
      <c r="A7" s="9" t="s">
        <v>18</v>
      </c>
      <c r="B7" s="15">
        <v>17380</v>
      </c>
      <c r="C7" s="15">
        <v>17130</v>
      </c>
      <c r="D7" s="15">
        <v>18294</v>
      </c>
      <c r="E7" s="15">
        <v>16195</v>
      </c>
      <c r="F7" s="16">
        <v>16110</v>
      </c>
      <c r="G7" s="16">
        <v>17776</v>
      </c>
      <c r="H7" s="16">
        <v>17062</v>
      </c>
      <c r="I7" s="16">
        <v>24688</v>
      </c>
      <c r="J7" s="16">
        <v>23401</v>
      </c>
      <c r="K7" s="16">
        <v>23826</v>
      </c>
      <c r="L7" s="34">
        <v>24380</v>
      </c>
      <c r="M7" s="83">
        <v>25534</v>
      </c>
      <c r="N7" s="83">
        <v>25533</v>
      </c>
      <c r="O7" s="83">
        <v>24525</v>
      </c>
      <c r="P7" s="83">
        <v>28227</v>
      </c>
      <c r="Q7" s="83">
        <v>26778</v>
      </c>
      <c r="R7" s="83">
        <v>22776</v>
      </c>
      <c r="S7" s="83">
        <v>11376</v>
      </c>
      <c r="T7" s="83">
        <v>17188</v>
      </c>
      <c r="U7" s="14">
        <f t="shared" si="1"/>
        <v>398179</v>
      </c>
      <c r="V7" s="82">
        <f>(U7/U5)*100</f>
        <v>6.1837563937387641</v>
      </c>
    </row>
    <row r="8" spans="1:22" ht="13.1" x14ac:dyDescent="0.2">
      <c r="A8" s="9" t="s">
        <v>19</v>
      </c>
      <c r="B8" s="15">
        <v>38105</v>
      </c>
      <c r="C8" s="15">
        <v>36820</v>
      </c>
      <c r="D8" s="15">
        <v>35350</v>
      </c>
      <c r="E8" s="15">
        <v>32394</v>
      </c>
      <c r="F8" s="16">
        <v>26501</v>
      </c>
      <c r="G8" s="16">
        <v>35665</v>
      </c>
      <c r="H8" s="16">
        <v>40130</v>
      </c>
      <c r="I8" s="16">
        <v>58170</v>
      </c>
      <c r="J8" s="16">
        <v>58100</v>
      </c>
      <c r="K8" s="16">
        <v>55076</v>
      </c>
      <c r="L8" s="34">
        <v>52615</v>
      </c>
      <c r="M8" s="83">
        <v>47975</v>
      </c>
      <c r="N8" s="83">
        <v>44502</v>
      </c>
      <c r="O8" s="83">
        <v>41630</v>
      </c>
      <c r="P8" s="83">
        <v>40907</v>
      </c>
      <c r="Q8" s="83">
        <v>43362</v>
      </c>
      <c r="R8" s="83">
        <v>46198</v>
      </c>
      <c r="S8" s="83">
        <v>46058</v>
      </c>
      <c r="T8" s="83">
        <v>43952</v>
      </c>
      <c r="U8" s="14">
        <f t="shared" si="1"/>
        <v>823510</v>
      </c>
      <c r="V8" s="82">
        <f>(U8/U5)*100</f>
        <v>12.789185838047235</v>
      </c>
    </row>
    <row r="9" spans="1:22" ht="13.1" x14ac:dyDescent="0.2">
      <c r="A9" s="9" t="s">
        <v>65</v>
      </c>
      <c r="B9" s="15">
        <v>220465</v>
      </c>
      <c r="C9" s="15">
        <v>198824</v>
      </c>
      <c r="D9" s="15">
        <v>201260</v>
      </c>
      <c r="E9" s="15">
        <v>188811</v>
      </c>
      <c r="F9" s="16">
        <v>196799</v>
      </c>
      <c r="G9" s="16">
        <v>220598</v>
      </c>
      <c r="H9" s="16">
        <v>193768</v>
      </c>
      <c r="I9" s="16">
        <v>181143</v>
      </c>
      <c r="J9" s="16">
        <v>175612</v>
      </c>
      <c r="K9" s="16">
        <v>167047</v>
      </c>
      <c r="L9" s="16">
        <v>161087</v>
      </c>
      <c r="M9" s="16">
        <v>169217</v>
      </c>
      <c r="N9" s="16">
        <v>188004</v>
      </c>
      <c r="O9" s="16">
        <v>205683</v>
      </c>
      <c r="P9" s="16">
        <v>218711</v>
      </c>
      <c r="Q9" s="16">
        <v>256255</v>
      </c>
      <c r="R9" s="16">
        <v>263878</v>
      </c>
      <c r="S9" s="16">
        <v>239833</v>
      </c>
      <c r="T9" s="83">
        <v>275175</v>
      </c>
      <c r="U9" s="14">
        <f t="shared" si="1"/>
        <v>3922170</v>
      </c>
      <c r="V9" s="82">
        <f>(U9/U5)*100</f>
        <v>60.911659868627844</v>
      </c>
    </row>
    <row r="10" spans="1:22" ht="13.1" x14ac:dyDescent="0.2">
      <c r="A10" s="10" t="s">
        <v>20</v>
      </c>
      <c r="B10" s="15">
        <v>27429</v>
      </c>
      <c r="C10" s="15">
        <v>26528</v>
      </c>
      <c r="D10" s="15">
        <v>32652</v>
      </c>
      <c r="E10" s="15">
        <v>36540</v>
      </c>
      <c r="F10" s="16">
        <v>42224</v>
      </c>
      <c r="G10" s="16">
        <v>56236</v>
      </c>
      <c r="H10" s="16">
        <v>58302</v>
      </c>
      <c r="I10" s="16">
        <v>44582</v>
      </c>
      <c r="J10" s="16">
        <v>47005</v>
      </c>
      <c r="K10" s="16">
        <v>48130</v>
      </c>
      <c r="L10" s="16">
        <v>44436</v>
      </c>
      <c r="M10" s="16">
        <v>47330</v>
      </c>
      <c r="N10" s="16">
        <v>49716</v>
      </c>
      <c r="O10" s="16">
        <v>52715</v>
      </c>
      <c r="P10" s="16">
        <v>52003</v>
      </c>
      <c r="Q10" s="16">
        <v>57816</v>
      </c>
      <c r="R10" s="16">
        <v>56780</v>
      </c>
      <c r="S10" s="16">
        <v>34562</v>
      </c>
      <c r="T10" s="83">
        <v>39248</v>
      </c>
      <c r="U10" s="14">
        <f t="shared" si="1"/>
        <v>854234</v>
      </c>
      <c r="V10" s="82">
        <f>(U10/U5)*100</f>
        <v>13.266332376265547</v>
      </c>
    </row>
    <row r="36" spans="1:22" ht="13.1" x14ac:dyDescent="0.25">
      <c r="A36" s="11" t="s">
        <v>22</v>
      </c>
    </row>
    <row r="38" spans="1:22" x14ac:dyDescent="0.2">
      <c r="A38" s="7"/>
      <c r="B38" s="12">
        <v>2003</v>
      </c>
      <c r="C38" s="12">
        <v>2004</v>
      </c>
      <c r="D38" s="12">
        <v>2005</v>
      </c>
      <c r="E38" s="12">
        <v>2006</v>
      </c>
      <c r="F38" s="12">
        <v>2007</v>
      </c>
      <c r="G38" s="12">
        <v>2008</v>
      </c>
      <c r="H38" s="12">
        <v>2009</v>
      </c>
      <c r="I38" s="12">
        <v>2010</v>
      </c>
      <c r="J38" s="12">
        <v>2011</v>
      </c>
      <c r="K38" s="12">
        <v>2012</v>
      </c>
      <c r="L38" s="12">
        <v>2013</v>
      </c>
      <c r="M38" s="12">
        <v>2014</v>
      </c>
      <c r="N38" s="12">
        <v>2015</v>
      </c>
      <c r="O38" s="12">
        <v>2016</v>
      </c>
      <c r="P38" s="12">
        <v>2017</v>
      </c>
      <c r="Q38" s="12">
        <v>2018</v>
      </c>
      <c r="R38" s="12">
        <v>2019</v>
      </c>
      <c r="S38" s="12">
        <v>2020</v>
      </c>
      <c r="T38" s="12">
        <v>2021</v>
      </c>
      <c r="U38" s="8" t="s">
        <v>0</v>
      </c>
    </row>
    <row r="39" spans="1:22" ht="13.1" x14ac:dyDescent="0.25">
      <c r="A39" s="8" t="s">
        <v>0</v>
      </c>
      <c r="B39" s="13">
        <f t="shared" ref="B39:R39" si="2">SUM(B40:B44)</f>
        <v>1660667</v>
      </c>
      <c r="C39" s="13">
        <f t="shared" si="2"/>
        <v>1504845</v>
      </c>
      <c r="D39" s="13">
        <f t="shared" si="2"/>
        <v>1527053</v>
      </c>
      <c r="E39" s="13">
        <f t="shared" si="2"/>
        <v>1474550</v>
      </c>
      <c r="F39" s="13">
        <f t="shared" si="2"/>
        <v>1501624</v>
      </c>
      <c r="G39" s="13">
        <f t="shared" si="2"/>
        <v>1648073</v>
      </c>
      <c r="H39" s="13">
        <f t="shared" si="2"/>
        <v>1517810</v>
      </c>
      <c r="I39" s="13">
        <f t="shared" si="2"/>
        <v>1461185</v>
      </c>
      <c r="J39" s="13">
        <f t="shared" si="2"/>
        <v>1417868</v>
      </c>
      <c r="K39" s="13">
        <f t="shared" si="2"/>
        <v>1339946</v>
      </c>
      <c r="L39" s="13">
        <f t="shared" si="2"/>
        <v>1275800</v>
      </c>
      <c r="M39" s="13">
        <f t="shared" si="2"/>
        <v>1273370</v>
      </c>
      <c r="N39" s="13">
        <f t="shared" si="2"/>
        <v>1357822</v>
      </c>
      <c r="O39" s="13">
        <f t="shared" si="2"/>
        <v>1407143</v>
      </c>
      <c r="P39" s="13">
        <f t="shared" si="2"/>
        <v>1480460</v>
      </c>
      <c r="Q39" s="13">
        <f t="shared" si="2"/>
        <v>1685273</v>
      </c>
      <c r="R39" s="13">
        <f t="shared" si="2"/>
        <v>1684627</v>
      </c>
      <c r="S39" s="13">
        <v>1444605</v>
      </c>
      <c r="T39" s="89">
        <v>1643083</v>
      </c>
      <c r="U39" s="14">
        <f>SUM(B39:T39)</f>
        <v>28305804</v>
      </c>
    </row>
    <row r="40" spans="1:22" ht="13.1" x14ac:dyDescent="0.2">
      <c r="A40" s="9" t="s">
        <v>17</v>
      </c>
      <c r="B40" s="15">
        <v>34067</v>
      </c>
      <c r="C40" s="15">
        <v>31164</v>
      </c>
      <c r="D40" s="15">
        <v>33622</v>
      </c>
      <c r="E40" s="15">
        <v>32913</v>
      </c>
      <c r="F40" s="15">
        <v>33759</v>
      </c>
      <c r="G40" s="15">
        <v>29828</v>
      </c>
      <c r="H40" s="15">
        <v>30660</v>
      </c>
      <c r="I40" s="15">
        <v>24592</v>
      </c>
      <c r="J40" s="15">
        <v>24434</v>
      </c>
      <c r="K40" s="16">
        <v>29221</v>
      </c>
      <c r="L40" s="16">
        <v>29074</v>
      </c>
      <c r="M40" s="16">
        <v>31659</v>
      </c>
      <c r="N40" s="16">
        <v>37972</v>
      </c>
      <c r="O40" s="16">
        <v>34445</v>
      </c>
      <c r="P40" s="16">
        <v>47366</v>
      </c>
      <c r="Q40" s="16">
        <v>56371</v>
      </c>
      <c r="R40" s="16">
        <v>58629</v>
      </c>
      <c r="S40" s="16">
        <v>32063</v>
      </c>
      <c r="T40" s="16">
        <v>59134</v>
      </c>
      <c r="U40" s="14">
        <f t="shared" ref="U40:U44" si="3">SUM(B40:T40)</f>
        <v>690973</v>
      </c>
      <c r="V40" s="82">
        <f>(U40/U39)*100</f>
        <v>2.4411000655554598</v>
      </c>
    </row>
    <row r="41" spans="1:22" ht="13.1" x14ac:dyDescent="0.2">
      <c r="A41" s="9" t="s">
        <v>18</v>
      </c>
      <c r="B41" s="15">
        <v>114203</v>
      </c>
      <c r="C41" s="15">
        <v>123340</v>
      </c>
      <c r="D41" s="15">
        <v>111787</v>
      </c>
      <c r="E41" s="15">
        <v>104253</v>
      </c>
      <c r="F41" s="15">
        <v>96772</v>
      </c>
      <c r="G41" s="15">
        <v>108634</v>
      </c>
      <c r="H41" s="15">
        <v>106980</v>
      </c>
      <c r="I41" s="15">
        <v>189324</v>
      </c>
      <c r="J41" s="15">
        <v>193274</v>
      </c>
      <c r="K41" s="16">
        <v>190749</v>
      </c>
      <c r="L41" s="16">
        <v>195665</v>
      </c>
      <c r="M41" s="16">
        <v>199159</v>
      </c>
      <c r="N41" s="16">
        <v>192750</v>
      </c>
      <c r="O41" s="16">
        <v>201781</v>
      </c>
      <c r="P41" s="16">
        <v>217064</v>
      </c>
      <c r="Q41" s="16">
        <v>206804</v>
      </c>
      <c r="R41" s="16">
        <v>182562</v>
      </c>
      <c r="S41" s="16">
        <v>74399</v>
      </c>
      <c r="T41" s="16">
        <v>123128</v>
      </c>
      <c r="U41" s="14">
        <f t="shared" si="3"/>
        <v>2932628</v>
      </c>
      <c r="V41" s="82">
        <f>(U41/U39)*100</f>
        <v>10.360518288051454</v>
      </c>
    </row>
    <row r="42" spans="1:22" ht="13.1" x14ac:dyDescent="0.2">
      <c r="A42" s="9" t="s">
        <v>19</v>
      </c>
      <c r="B42" s="15">
        <v>113751</v>
      </c>
      <c r="C42" s="15">
        <v>104783</v>
      </c>
      <c r="D42" s="15">
        <v>98203</v>
      </c>
      <c r="E42" s="15">
        <v>89200</v>
      </c>
      <c r="F42" s="16">
        <v>71148</v>
      </c>
      <c r="G42" s="16">
        <v>94063</v>
      </c>
      <c r="H42" s="16">
        <v>97275</v>
      </c>
      <c r="I42" s="16">
        <v>131786</v>
      </c>
      <c r="J42" s="16">
        <v>129937</v>
      </c>
      <c r="K42" s="16">
        <v>110865</v>
      </c>
      <c r="L42" s="16">
        <v>105301</v>
      </c>
      <c r="M42" s="16">
        <v>95877</v>
      </c>
      <c r="N42" s="16">
        <v>97831</v>
      </c>
      <c r="O42" s="16">
        <v>95527</v>
      </c>
      <c r="P42" s="16">
        <v>93616</v>
      </c>
      <c r="Q42" s="16">
        <v>99085</v>
      </c>
      <c r="R42" s="16">
        <v>103579</v>
      </c>
      <c r="S42" s="16">
        <v>100268</v>
      </c>
      <c r="T42" s="16">
        <v>96361</v>
      </c>
      <c r="U42" s="14">
        <f t="shared" si="3"/>
        <v>1928456</v>
      </c>
      <c r="V42" s="82">
        <f>(U42/U39)*100</f>
        <v>6.8129349019727545</v>
      </c>
    </row>
    <row r="43" spans="1:22" ht="13.1" x14ac:dyDescent="0.2">
      <c r="A43" s="9" t="s">
        <v>65</v>
      </c>
      <c r="B43" s="15">
        <v>1355619</v>
      </c>
      <c r="C43" s="15">
        <v>1199461</v>
      </c>
      <c r="D43" s="15">
        <v>1231869</v>
      </c>
      <c r="E43" s="15">
        <v>1179950</v>
      </c>
      <c r="F43" s="16">
        <v>1219211</v>
      </c>
      <c r="G43" s="16">
        <v>1324241</v>
      </c>
      <c r="H43" s="16">
        <v>1182108</v>
      </c>
      <c r="I43" s="16">
        <v>1045624</v>
      </c>
      <c r="J43" s="16">
        <v>994400</v>
      </c>
      <c r="K43" s="16">
        <v>936386</v>
      </c>
      <c r="L43" s="16">
        <v>877076</v>
      </c>
      <c r="M43" s="16">
        <v>872259</v>
      </c>
      <c r="N43" s="16">
        <v>952985</v>
      </c>
      <c r="O43" s="16">
        <v>995458</v>
      </c>
      <c r="P43" s="16">
        <v>1042427</v>
      </c>
      <c r="Q43" s="16">
        <v>1235085</v>
      </c>
      <c r="R43" s="16">
        <v>1244961</v>
      </c>
      <c r="S43" s="16">
        <v>1178402</v>
      </c>
      <c r="T43" s="16">
        <v>1298280</v>
      </c>
      <c r="U43" s="14">
        <f t="shared" si="3"/>
        <v>21365802</v>
      </c>
      <c r="V43" s="82">
        <f>(U43/U39)*100</f>
        <v>75.4820530799973</v>
      </c>
    </row>
    <row r="44" spans="1:22" ht="13.1" x14ac:dyDescent="0.2">
      <c r="A44" s="10" t="s">
        <v>20</v>
      </c>
      <c r="B44" s="15">
        <v>43027</v>
      </c>
      <c r="C44" s="15">
        <v>46097</v>
      </c>
      <c r="D44" s="15">
        <v>51572</v>
      </c>
      <c r="E44" s="15">
        <v>68234</v>
      </c>
      <c r="F44" s="16">
        <v>80734</v>
      </c>
      <c r="G44" s="16">
        <v>91307</v>
      </c>
      <c r="H44" s="16">
        <v>100787</v>
      </c>
      <c r="I44" s="16">
        <v>69859</v>
      </c>
      <c r="J44" s="16">
        <v>75823</v>
      </c>
      <c r="K44" s="16">
        <v>72725</v>
      </c>
      <c r="L44" s="16">
        <v>68684</v>
      </c>
      <c r="M44" s="16">
        <v>74416</v>
      </c>
      <c r="N44" s="16">
        <v>76284</v>
      </c>
      <c r="O44" s="16">
        <v>79932</v>
      </c>
      <c r="P44" s="16">
        <v>79987</v>
      </c>
      <c r="Q44" s="16">
        <v>87928</v>
      </c>
      <c r="R44" s="16">
        <v>94896</v>
      </c>
      <c r="S44" s="16">
        <v>59473</v>
      </c>
      <c r="T44" s="16">
        <v>66180</v>
      </c>
      <c r="U44" s="14">
        <f t="shared" si="3"/>
        <v>1387945</v>
      </c>
      <c r="V44" s="82">
        <f>(U44/U39)*100</f>
        <v>4.903393664423028</v>
      </c>
    </row>
    <row r="70" spans="1:1" ht="15.75" x14ac:dyDescent="0.3">
      <c r="A70" s="36" t="s">
        <v>71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доаѓање и ноќевање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Ana Dimishkova</cp:lastModifiedBy>
  <cp:lastPrinted>2008-02-13T11:31:53Z</cp:lastPrinted>
  <dcterms:created xsi:type="dcterms:W3CDTF">2007-12-19T08:47:07Z</dcterms:created>
  <dcterms:modified xsi:type="dcterms:W3CDTF">2022-11-01T09:23:46Z</dcterms:modified>
</cp:coreProperties>
</file>