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localroot\Dropbox\2022\3 Klimatski\010\"/>
    </mc:Choice>
  </mc:AlternateContent>
  <xr:revisionPtr revIDLastSave="0" documentId="13_ncr:1_{ACCD0DD5-D6C6-49AC-BA33-93A94CA43BCA}" xr6:coauthVersionLast="36" xr6:coauthVersionMax="36" xr10:uidLastSave="{00000000-0000-0000-0000-000000000000}"/>
  <bookViews>
    <workbookView xWindow="0" yWindow="0" windowWidth="28770" windowHeight="9900" activeTab="1" xr2:uid="{00000000-000D-0000-FFFF-FFFF00000000}"/>
  </bookViews>
  <sheets>
    <sheet name="INFO" sheetId="1" r:id="rId1"/>
    <sheet name="Sheet1" sheetId="2" r:id="rId2"/>
  </sheets>
  <calcPr calcId="191029"/>
  <extLst>
    <ext uri="GoogleSheetsCustomDataVersion1">
      <go:sheetsCustomData xmlns:go="http://customooxmlschemas.google.com/" r:id="rId6" roundtripDataSignature="AMtx7mgCq4CmurFP96DYjJcqbzt/hv10uA=="/>
    </ext>
  </extLst>
</workbook>
</file>

<file path=xl/calcChain.xml><?xml version="1.0" encoding="utf-8"?>
<calcChain xmlns="http://schemas.openxmlformats.org/spreadsheetml/2006/main">
  <c r="B27" i="2" l="1"/>
  <c r="AC9" i="2" l="1"/>
  <c r="AC15" i="2" s="1"/>
  <c r="AD9" i="2"/>
  <c r="AD14" i="2" s="1"/>
  <c r="AE9" i="2"/>
  <c r="AC10" i="2"/>
  <c r="AD10" i="2"/>
  <c r="AE10" i="2"/>
  <c r="AC26" i="2"/>
  <c r="AC34" i="2" s="1"/>
  <c r="AD26" i="2"/>
  <c r="AD33" i="2" s="1"/>
  <c r="AE26" i="2"/>
  <c r="AE30" i="2" s="1"/>
  <c r="AC27" i="2"/>
  <c r="AD27" i="2"/>
  <c r="AE27" i="2"/>
  <c r="AC38" i="2"/>
  <c r="AD38" i="2"/>
  <c r="AE38" i="2"/>
  <c r="AC39" i="2"/>
  <c r="AD39" i="2"/>
  <c r="AE39" i="2"/>
  <c r="AC40" i="2"/>
  <c r="AD40" i="2"/>
  <c r="AE40" i="2"/>
  <c r="AC41" i="2"/>
  <c r="AD41" i="2"/>
  <c r="AE41" i="2"/>
  <c r="F26" i="2"/>
  <c r="F32" i="2" s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D9" i="2"/>
  <c r="D17" i="2" s="1"/>
  <c r="E9" i="2"/>
  <c r="E15" i="2" s="1"/>
  <c r="F9" i="2"/>
  <c r="F15" i="2" s="1"/>
  <c r="G9" i="2"/>
  <c r="G16" i="2" s="1"/>
  <c r="H9" i="2"/>
  <c r="H17" i="2" s="1"/>
  <c r="I9" i="2"/>
  <c r="I17" i="2" s="1"/>
  <c r="J9" i="2"/>
  <c r="J18" i="2" s="1"/>
  <c r="K9" i="2"/>
  <c r="K17" i="2" s="1"/>
  <c r="L9" i="2"/>
  <c r="L17" i="2" s="1"/>
  <c r="M9" i="2"/>
  <c r="M15" i="2" s="1"/>
  <c r="N9" i="2"/>
  <c r="N16" i="2" s="1"/>
  <c r="O9" i="2"/>
  <c r="O17" i="2" s="1"/>
  <c r="P9" i="2"/>
  <c r="P16" i="2" s="1"/>
  <c r="Q9" i="2"/>
  <c r="Q16" i="2" s="1"/>
  <c r="R9" i="2"/>
  <c r="R16" i="2" s="1"/>
  <c r="S9" i="2"/>
  <c r="S18" i="2" s="1"/>
  <c r="T9" i="2"/>
  <c r="T13" i="2" s="1"/>
  <c r="U9" i="2"/>
  <c r="U16" i="2" s="1"/>
  <c r="V9" i="2"/>
  <c r="V18" i="2" s="1"/>
  <c r="W9" i="2"/>
  <c r="W14" i="2" s="1"/>
  <c r="X9" i="2"/>
  <c r="X15" i="2" s="1"/>
  <c r="Y9" i="2"/>
  <c r="Y16" i="2" s="1"/>
  <c r="Z9" i="2"/>
  <c r="Z13" i="2" s="1"/>
  <c r="AA9" i="2"/>
  <c r="AA17" i="2" s="1"/>
  <c r="AB9" i="2"/>
  <c r="AB15" i="2" s="1"/>
  <c r="C9" i="2"/>
  <c r="B9" i="2"/>
  <c r="B40" i="2"/>
  <c r="B38" i="2"/>
  <c r="Q139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K41" i="2"/>
  <c r="J41" i="2"/>
  <c r="I41" i="2"/>
  <c r="H41" i="2"/>
  <c r="G41" i="2"/>
  <c r="F41" i="2"/>
  <c r="E41" i="2"/>
  <c r="D41" i="2"/>
  <c r="C41" i="2"/>
  <c r="B41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K40" i="2"/>
  <c r="J40" i="2"/>
  <c r="I40" i="2"/>
  <c r="H40" i="2"/>
  <c r="G40" i="2"/>
  <c r="F40" i="2"/>
  <c r="E40" i="2"/>
  <c r="D40" i="2"/>
  <c r="C40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K39" i="2"/>
  <c r="J39" i="2"/>
  <c r="I39" i="2"/>
  <c r="H39" i="2"/>
  <c r="G39" i="2"/>
  <c r="F39" i="2"/>
  <c r="E39" i="2"/>
  <c r="D39" i="2"/>
  <c r="C39" i="2"/>
  <c r="B39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K38" i="2"/>
  <c r="J38" i="2"/>
  <c r="I38" i="2"/>
  <c r="H38" i="2"/>
  <c r="G38" i="2"/>
  <c r="F38" i="2"/>
  <c r="E38" i="2"/>
  <c r="D38" i="2"/>
  <c r="C38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B26" i="2"/>
  <c r="AB33" i="2" s="1"/>
  <c r="AA26" i="2"/>
  <c r="AA33" i="2" s="1"/>
  <c r="Z26" i="2"/>
  <c r="Z33" i="2" s="1"/>
  <c r="Y26" i="2"/>
  <c r="Y30" i="2" s="1"/>
  <c r="X26" i="2"/>
  <c r="X34" i="2" s="1"/>
  <c r="W26" i="2"/>
  <c r="W34" i="2" s="1"/>
  <c r="V26" i="2"/>
  <c r="V30" i="2" s="1"/>
  <c r="U26" i="2"/>
  <c r="U30" i="2" s="1"/>
  <c r="T26" i="2"/>
  <c r="T33" i="2" s="1"/>
  <c r="S26" i="2"/>
  <c r="S33" i="2" s="1"/>
  <c r="R26" i="2"/>
  <c r="R33" i="2" s="1"/>
  <c r="Q26" i="2"/>
  <c r="Q30" i="2" s="1"/>
  <c r="P26" i="2"/>
  <c r="P34" i="2" s="1"/>
  <c r="O26" i="2"/>
  <c r="O34" i="2" s="1"/>
  <c r="N26" i="2"/>
  <c r="N30" i="2" s="1"/>
  <c r="M26" i="2"/>
  <c r="M30" i="2" s="1"/>
  <c r="L26" i="2"/>
  <c r="K26" i="2"/>
  <c r="K33" i="2" s="1"/>
  <c r="J26" i="2"/>
  <c r="J33" i="2" s="1"/>
  <c r="I26" i="2"/>
  <c r="I30" i="2" s="1"/>
  <c r="H26" i="2"/>
  <c r="H34" i="2" s="1"/>
  <c r="G26" i="2"/>
  <c r="G34" i="2" s="1"/>
  <c r="E26" i="2"/>
  <c r="D26" i="2"/>
  <c r="D33" i="2" s="1"/>
  <c r="C26" i="2"/>
  <c r="C33" i="2" s="1"/>
  <c r="B26" i="2"/>
  <c r="B33" i="2" s="1"/>
  <c r="D18" i="2"/>
  <c r="C18" i="2"/>
  <c r="S17" i="2"/>
  <c r="K16" i="2"/>
  <c r="I16" i="2"/>
  <c r="AA15" i="2"/>
  <c r="D14" i="2"/>
  <c r="C14" i="2"/>
  <c r="B10" i="2"/>
  <c r="F14" i="2" l="1"/>
  <c r="C13" i="2"/>
  <c r="C47" i="2"/>
  <c r="M14" i="2"/>
  <c r="M17" i="2"/>
  <c r="D16" i="2"/>
  <c r="C16" i="2"/>
  <c r="C15" i="2"/>
  <c r="M18" i="2"/>
  <c r="D13" i="2"/>
  <c r="M16" i="2"/>
  <c r="M13" i="2"/>
  <c r="C17" i="2"/>
  <c r="D15" i="2"/>
  <c r="S13" i="2"/>
  <c r="S15" i="2"/>
  <c r="F18" i="2"/>
  <c r="AE47" i="2"/>
  <c r="AE34" i="2"/>
  <c r="AE33" i="2"/>
  <c r="AE32" i="2"/>
  <c r="AE42" i="2"/>
  <c r="AE31" i="2"/>
  <c r="AE17" i="2"/>
  <c r="AE14" i="2"/>
  <c r="AE16" i="2"/>
  <c r="AE15" i="2"/>
  <c r="AE13" i="2"/>
  <c r="AD32" i="2"/>
  <c r="AD31" i="2"/>
  <c r="AD34" i="2"/>
  <c r="AD30" i="2"/>
  <c r="AD42" i="2"/>
  <c r="AD47" i="2"/>
  <c r="AD17" i="2"/>
  <c r="AD13" i="2"/>
  <c r="AD16" i="2"/>
  <c r="AD15" i="2"/>
  <c r="AC31" i="2"/>
  <c r="AC42" i="2"/>
  <c r="AC33" i="2"/>
  <c r="AC30" i="2"/>
  <c r="AC32" i="2"/>
  <c r="AC14" i="2"/>
  <c r="AC47" i="2"/>
  <c r="AC17" i="2"/>
  <c r="AC16" i="2"/>
  <c r="AC13" i="2"/>
  <c r="H14" i="2"/>
  <c r="F16" i="2"/>
  <c r="N13" i="2"/>
  <c r="N15" i="2"/>
  <c r="N18" i="2"/>
  <c r="N17" i="2"/>
  <c r="V14" i="2"/>
  <c r="V17" i="2"/>
  <c r="H18" i="2"/>
  <c r="H13" i="2"/>
  <c r="P18" i="2"/>
  <c r="H15" i="2"/>
  <c r="AA31" i="2"/>
  <c r="AA13" i="2"/>
  <c r="Z31" i="2"/>
  <c r="Z32" i="2"/>
  <c r="Z34" i="2"/>
  <c r="Z30" i="2"/>
  <c r="Z17" i="2"/>
  <c r="Z15" i="2"/>
  <c r="Z16" i="2"/>
  <c r="Z14" i="2"/>
  <c r="Y34" i="2"/>
  <c r="Y33" i="2"/>
  <c r="Y31" i="2"/>
  <c r="Y32" i="2"/>
  <c r="X30" i="2"/>
  <c r="X32" i="2"/>
  <c r="X16" i="2"/>
  <c r="X17" i="2"/>
  <c r="X18" i="2"/>
  <c r="X13" i="2"/>
  <c r="X14" i="2"/>
  <c r="W31" i="2"/>
  <c r="W42" i="2"/>
  <c r="W33" i="2"/>
  <c r="W32" i="2"/>
  <c r="W30" i="2"/>
  <c r="W16" i="2"/>
  <c r="W17" i="2"/>
  <c r="W13" i="2"/>
  <c r="W18" i="2"/>
  <c r="W15" i="2"/>
  <c r="V13" i="2"/>
  <c r="V16" i="2"/>
  <c r="V15" i="2"/>
  <c r="U31" i="2"/>
  <c r="U33" i="2"/>
  <c r="U13" i="2"/>
  <c r="U15" i="2"/>
  <c r="U47" i="2"/>
  <c r="U17" i="2"/>
  <c r="U18" i="2"/>
  <c r="U14" i="2"/>
  <c r="T14" i="2"/>
  <c r="T16" i="2"/>
  <c r="T15" i="2"/>
  <c r="T17" i="2"/>
  <c r="T18" i="2"/>
  <c r="S31" i="2"/>
  <c r="R31" i="2"/>
  <c r="R32" i="2"/>
  <c r="R34" i="2"/>
  <c r="R30" i="2"/>
  <c r="R18" i="2"/>
  <c r="R17" i="2"/>
  <c r="R14" i="2"/>
  <c r="R15" i="2"/>
  <c r="R13" i="2"/>
  <c r="Q33" i="2"/>
  <c r="Q32" i="2"/>
  <c r="Q31" i="2"/>
  <c r="Q34" i="2"/>
  <c r="P32" i="2"/>
  <c r="P30" i="2"/>
  <c r="P17" i="2"/>
  <c r="P13" i="2"/>
  <c r="P14" i="2"/>
  <c r="P15" i="2"/>
  <c r="O32" i="2"/>
  <c r="O33" i="2"/>
  <c r="O30" i="2"/>
  <c r="O31" i="2"/>
  <c r="O18" i="2"/>
  <c r="O15" i="2"/>
  <c r="O13" i="2"/>
  <c r="O16" i="2"/>
  <c r="O14" i="2"/>
  <c r="N14" i="2"/>
  <c r="M31" i="2"/>
  <c r="M33" i="2"/>
  <c r="U42" i="2"/>
  <c r="E42" i="2"/>
  <c r="N42" i="2"/>
  <c r="V42" i="2"/>
  <c r="P42" i="2"/>
  <c r="M42" i="2"/>
  <c r="L13" i="2"/>
  <c r="L15" i="2"/>
  <c r="K31" i="2"/>
  <c r="K14" i="2"/>
  <c r="K18" i="2"/>
  <c r="J30" i="2"/>
  <c r="J31" i="2"/>
  <c r="J32" i="2"/>
  <c r="J34" i="2"/>
  <c r="J15" i="2"/>
  <c r="J14" i="2"/>
  <c r="J17" i="2"/>
  <c r="J13" i="2"/>
  <c r="J16" i="2"/>
  <c r="I32" i="2"/>
  <c r="I34" i="2"/>
  <c r="I33" i="2"/>
  <c r="I31" i="2"/>
  <c r="I14" i="2"/>
  <c r="H32" i="2"/>
  <c r="H30" i="2"/>
  <c r="H16" i="2"/>
  <c r="G31" i="2"/>
  <c r="G32" i="2"/>
  <c r="G33" i="2"/>
  <c r="G30" i="2"/>
  <c r="G14" i="2"/>
  <c r="G13" i="2"/>
  <c r="G17" i="2"/>
  <c r="G15" i="2"/>
  <c r="G18" i="2"/>
  <c r="F30" i="2"/>
  <c r="F13" i="2"/>
  <c r="F17" i="2"/>
  <c r="E31" i="2"/>
  <c r="E30" i="2"/>
  <c r="E33" i="2"/>
  <c r="E17" i="2"/>
  <c r="E14" i="2"/>
  <c r="E18" i="2"/>
  <c r="E13" i="2"/>
  <c r="E16" i="2"/>
  <c r="K13" i="2"/>
  <c r="S14" i="2"/>
  <c r="K15" i="2"/>
  <c r="S16" i="2"/>
  <c r="Q18" i="2"/>
  <c r="Y13" i="2"/>
  <c r="Y15" i="2"/>
  <c r="Y17" i="2"/>
  <c r="I18" i="2"/>
  <c r="Q15" i="2"/>
  <c r="I13" i="2"/>
  <c r="Q14" i="2"/>
  <c r="Y14" i="2"/>
  <c r="I15" i="2"/>
  <c r="C31" i="2"/>
  <c r="B34" i="2"/>
  <c r="B30" i="2"/>
  <c r="B31" i="2"/>
  <c r="B32" i="2"/>
  <c r="L47" i="2"/>
  <c r="B18" i="2"/>
  <c r="X42" i="2"/>
  <c r="F47" i="2"/>
  <c r="N47" i="2"/>
  <c r="V47" i="2"/>
  <c r="D31" i="2"/>
  <c r="L31" i="2"/>
  <c r="T31" i="2"/>
  <c r="AB31" i="2"/>
  <c r="F33" i="2"/>
  <c r="N33" i="2"/>
  <c r="V33" i="2"/>
  <c r="C34" i="2"/>
  <c r="K34" i="2"/>
  <c r="S34" i="2"/>
  <c r="AA34" i="2"/>
  <c r="H42" i="2"/>
  <c r="Q42" i="2"/>
  <c r="Y42" i="2"/>
  <c r="G47" i="2"/>
  <c r="O47" i="2"/>
  <c r="W47" i="2"/>
  <c r="D34" i="2"/>
  <c r="L34" i="2"/>
  <c r="T34" i="2"/>
  <c r="AB34" i="2"/>
  <c r="I42" i="2"/>
  <c r="R42" i="2"/>
  <c r="Z42" i="2"/>
  <c r="H47" i="2"/>
  <c r="P47" i="2"/>
  <c r="X47" i="2"/>
  <c r="F31" i="2"/>
  <c r="N31" i="2"/>
  <c r="V31" i="2"/>
  <c r="C32" i="2"/>
  <c r="K32" i="2"/>
  <c r="S32" i="2"/>
  <c r="AA32" i="2"/>
  <c r="H33" i="2"/>
  <c r="P33" i="2"/>
  <c r="X33" i="2"/>
  <c r="E34" i="2"/>
  <c r="M34" i="2"/>
  <c r="U34" i="2"/>
  <c r="B42" i="2"/>
  <c r="J42" i="2"/>
  <c r="S42" i="2"/>
  <c r="AA42" i="2"/>
  <c r="I47" i="2"/>
  <c r="Q47" i="2"/>
  <c r="Y47" i="2"/>
  <c r="AB17" i="2"/>
  <c r="G42" i="2"/>
  <c r="AA14" i="2"/>
  <c r="AA16" i="2"/>
  <c r="L18" i="2"/>
  <c r="C30" i="2"/>
  <c r="K30" i="2"/>
  <c r="S30" i="2"/>
  <c r="AA30" i="2"/>
  <c r="H31" i="2"/>
  <c r="P31" i="2"/>
  <c r="X31" i="2"/>
  <c r="E32" i="2"/>
  <c r="M32" i="2"/>
  <c r="U32" i="2"/>
  <c r="D42" i="2"/>
  <c r="K47" i="2"/>
  <c r="S47" i="2"/>
  <c r="AA47" i="2"/>
  <c r="D32" i="2"/>
  <c r="L32" i="2"/>
  <c r="T32" i="2"/>
  <c r="AB32" i="2"/>
  <c r="F34" i="2"/>
  <c r="N34" i="2"/>
  <c r="V34" i="2"/>
  <c r="C42" i="2"/>
  <c r="K42" i="2"/>
  <c r="T42" i="2"/>
  <c r="AB42" i="2"/>
  <c r="J47" i="2"/>
  <c r="R47" i="2"/>
  <c r="Z47" i="2"/>
  <c r="L14" i="2"/>
  <c r="AB14" i="2"/>
  <c r="L16" i="2"/>
  <c r="AB16" i="2"/>
  <c r="Q17" i="2"/>
  <c r="Q13" i="2"/>
  <c r="B17" i="2"/>
  <c r="D30" i="2"/>
  <c r="L30" i="2"/>
  <c r="T30" i="2"/>
  <c r="AB30" i="2"/>
  <c r="N32" i="2"/>
  <c r="V32" i="2"/>
  <c r="D47" i="2"/>
  <c r="T47" i="2"/>
  <c r="AB47" i="2"/>
  <c r="AB13" i="2"/>
  <c r="B14" i="2"/>
  <c r="B16" i="2"/>
  <c r="B13" i="2"/>
  <c r="B15" i="2"/>
  <c r="L33" i="2"/>
  <c r="F42" i="2"/>
  <c r="O42" i="2"/>
  <c r="E47" i="2"/>
  <c r="M47" i="2"/>
  <c r="AC18" i="2" l="1"/>
  <c r="AE18" i="2"/>
  <c r="AD18" i="2"/>
  <c r="Z18" i="2"/>
  <c r="AB18" i="2"/>
  <c r="AA18" i="2"/>
  <c r="Y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100-000001000000}">
      <text>
        <r>
          <rPr>
            <sz val="11"/>
            <color theme="1"/>
            <rFont val="Arial"/>
          </rPr>
          <t>======
ID#AAAAGiDI6Ac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18" authorId="0" shapeId="0" xr:uid="{00000000-0006-0000-0100-000002000000}">
      <text>
        <r>
          <rPr>
            <sz val="11"/>
            <color theme="1"/>
            <rFont val="Arial"/>
          </rPr>
          <t>======
ID#AAAAGiDI6AU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22" authorId="0" shapeId="0" xr:uid="{00000000-0006-0000-0100-000003000000}">
      <text>
        <r>
          <rPr>
            <sz val="11"/>
            <color theme="1"/>
            <rFont val="Arial"/>
          </rPr>
          <t>======
ID#AAAAGiDI6As
Verica TGj    (2020-05-19 11:55:17)
нето емисии = емисии - отстранувања</t>
        </r>
      </text>
    </comment>
    <comment ref="A26" authorId="0" shapeId="0" xr:uid="{00000000-0006-0000-0100-000004000000}">
      <text>
        <r>
          <rPr>
            <sz val="11"/>
            <color theme="1"/>
            <rFont val="Arial"/>
          </rPr>
          <t>======
ID#AAAAGiDI6Ag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34" authorId="0" shapeId="0" xr:uid="{00000000-0006-0000-0100-000005000000}">
      <text>
        <r>
          <rPr>
            <sz val="11"/>
            <color theme="1"/>
            <rFont val="Arial"/>
          </rPr>
          <t>======
ID#AAAAGiDI6Ao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42" authorId="0" shapeId="0" xr:uid="{00000000-0006-0000-0100-000006000000}">
      <text>
        <r>
          <rPr>
            <sz val="11"/>
            <color theme="1"/>
            <rFont val="Arial"/>
          </rPr>
          <t>======
ID#AAAAGiDI6AY
Verica TGj    (2020-05-19 11:55:17)
Вклучувајќи ги Шумарството и другите употреби на земјиштето (ШДУЗ)
нето емисии = емисии - отстранувања</t>
        </r>
      </text>
    </comment>
    <comment ref="A47" authorId="0" shapeId="0" xr:uid="{00000000-0006-0000-0100-000007000000}">
      <text>
        <r>
          <rPr>
            <sz val="11"/>
            <color theme="1"/>
            <rFont val="Arial"/>
          </rPr>
          <t>======
ID#AAAAGiDI6Ak
Verica TGj    (2020-05-19 11:55:17)
Вклучувајќи ги Шумарството и другите употреби на земјиштето (ШДУЗ)
нето емисии = емисии - отстранувања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ixUWo7NreJsmPOfSlAfz1FSDS1w=="/>
    </ext>
  </extLst>
</comments>
</file>

<file path=xl/sharedStrings.xml><?xml version="1.0" encoding="utf-8"?>
<sst xmlns="http://schemas.openxmlformats.org/spreadsheetml/2006/main" count="85" uniqueCount="63">
  <si>
    <t>Основни информации за документот</t>
  </si>
  <si>
    <t>Име на индикатор</t>
  </si>
  <si>
    <t>Емисии на стакленички гасови</t>
  </si>
  <si>
    <t>Број на индикатор</t>
  </si>
  <si>
    <t>МК НИ 010</t>
  </si>
  <si>
    <t>Област</t>
  </si>
  <si>
    <t>Климатски промени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</si>
  <si>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</si>
  <si>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</si>
  <si>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</si>
  <si>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</si>
  <si>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</si>
  <si>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</si>
  <si>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</si>
  <si>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</si>
  <si>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Klimatski 010 2008</t>
  </si>
  <si>
    <t>Подготвено од</t>
  </si>
  <si>
    <t>Катерина Николовска</t>
  </si>
  <si>
    <t>Подготвено на</t>
  </si>
  <si>
    <t>Име на документот</t>
  </si>
  <si>
    <t>CSI 010 2018 MK</t>
  </si>
  <si>
    <t>Ажурирано од</t>
  </si>
  <si>
    <t>Статус</t>
  </si>
  <si>
    <t>Завршено</t>
  </si>
  <si>
    <t>Последна промена</t>
  </si>
  <si>
    <t>Претходни верзии</t>
  </si>
  <si>
    <t>В1  - Klimatski 010 2008</t>
  </si>
  <si>
    <t>В2 - CSI 010 2010 MK</t>
  </si>
  <si>
    <t>В3 - CSI 010 2012 MK</t>
  </si>
  <si>
    <t>В4 - CSI 010 2014 MK</t>
  </si>
  <si>
    <t>В5 - CSI 010 2016 MK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</si>
  <si>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</si>
  <si>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</si>
  <si>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</si>
  <si>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</si>
  <si>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</si>
  <si>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</si>
  <si>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Sheet1</t>
  </si>
  <si>
    <t>Преглед на количествата на емитираните и понираните (отстранетите) стакленички гасови во атмосферата на национално нив</t>
  </si>
  <si>
    <r>
      <t xml:space="preserve">Табела 1: </t>
    </r>
    <r>
      <rPr>
        <sz val="12"/>
        <color rgb="FF000000"/>
        <rFont val="Calibri"/>
      </rPr>
      <t>Емисии на стакленички гасови</t>
    </r>
  </si>
  <si>
    <t>CO2-eq. [kt]</t>
  </si>
  <si>
    <t>Енергија</t>
  </si>
  <si>
    <t>Индустриски процеси и користење  на производи</t>
  </si>
  <si>
    <t xml:space="preserve">Земјоделство - Добиток </t>
  </si>
  <si>
    <t>Шумарство и други употреби на земјиштето (ШДУЗ)</t>
  </si>
  <si>
    <t>Отпад</t>
  </si>
  <si>
    <t>Вкупно (нето емисии)</t>
  </si>
  <si>
    <t>Вкупно (без ШДУЗ)</t>
  </si>
  <si>
    <t>CO2-eq. [%] (нето емисии)</t>
  </si>
  <si>
    <t>CO2 (без ШДУЗ)</t>
  </si>
  <si>
    <t>CO2 (со ШДУЗ)</t>
  </si>
  <si>
    <t>CH4</t>
  </si>
  <si>
    <t>N2O</t>
  </si>
  <si>
    <t>HFC,PFC,SF6</t>
  </si>
  <si>
    <t>CO2</t>
  </si>
  <si>
    <t>HFC</t>
  </si>
  <si>
    <t>Index 2000=100 (нето емисии)</t>
  </si>
  <si>
    <t>2000 - базна година</t>
  </si>
  <si>
    <t>Index 1990=100  (нето емисии)</t>
  </si>
  <si>
    <t>1990 базна 
година</t>
  </si>
  <si>
    <r>
      <rPr>
        <sz val="11"/>
        <color rgb="FF000000"/>
        <rFont val="Arial"/>
      </rPr>
      <t>Извор на податоци: Трет двогодишен извештај за климатски промени кон Рамковната конвенција на ОН за климатски промени</t>
    </r>
    <r>
      <rPr>
        <sz val="11"/>
        <color rgb="FF000000"/>
        <rFont val="Arial"/>
      </rPr>
      <t xml:space="preserve">  (Извештај за националниот инвентар на стакленички гасови - ИЦЕОР-МАНУ), МЖСПП, UNDP,  2019, www.unfccc.org.mk</t>
    </r>
  </si>
  <si>
    <t>1990-2019</t>
  </si>
  <si>
    <t>Четврт национален план за климатски промени кон Рамковната конвенција на ОН за климатски промени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</si>
</sst>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name val="Arial"/>
    </font>
    <font>
      <b/>
      <sz val="11"/>
      <color theme="1"/>
      <name val="Calibri"/>
    </font>
    <font>
      <sz val="11"/>
      <color rgb="FF000000"/>
      <name val="Arial"/>
    </font>
    <font>
      <b/>
      <sz val="12"/>
      <color theme="1"/>
      <name val="Calibri"/>
    </font>
    <font>
      <sz val="11"/>
      <color rgb="FF000000"/>
      <name val="Calibri"/>
    </font>
    <font>
      <sz val="14"/>
      <color theme="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theme="1"/>
      <name val="Arial"/>
    </font>
    <font>
      <sz val="11"/>
      <color rgb="FFFF0000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EEECE1"/>
        <bgColor rgb="FFEEECE1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1" fillId="0" borderId="0" xfId="0" applyFont="1"/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4" fontId="3" fillId="4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0" xfId="0" applyFont="1"/>
    <xf numFmtId="0" fontId="1" fillId="0" borderId="31" xfId="0" applyFont="1" applyBorder="1"/>
    <xf numFmtId="0" fontId="5" fillId="0" borderId="31" xfId="0" applyFont="1" applyBorder="1" applyAlignment="1">
      <alignment horizontal="center" vertical="center" wrapText="1"/>
    </xf>
    <xf numFmtId="0" fontId="1" fillId="6" borderId="31" xfId="0" applyFont="1" applyFill="1" applyBorder="1"/>
    <xf numFmtId="2" fontId="7" fillId="6" borderId="31" xfId="0" applyNumberFormat="1" applyFont="1" applyFill="1" applyBorder="1" applyAlignment="1"/>
    <xf numFmtId="2" fontId="1" fillId="6" borderId="31" xfId="0" applyNumberFormat="1" applyFont="1" applyFill="1" applyBorder="1" applyAlignment="1"/>
    <xf numFmtId="0" fontId="1" fillId="6" borderId="31" xfId="0" applyFont="1" applyFill="1" applyBorder="1" applyAlignment="1"/>
    <xf numFmtId="4" fontId="1" fillId="6" borderId="31" xfId="0" applyNumberFormat="1" applyFont="1" applyFill="1" applyBorder="1" applyAlignment="1"/>
    <xf numFmtId="0" fontId="1" fillId="6" borderId="32" xfId="0" applyFont="1" applyFill="1" applyBorder="1"/>
    <xf numFmtId="0" fontId="5" fillId="7" borderId="31" xfId="0" applyFont="1" applyFill="1" applyBorder="1" applyAlignment="1"/>
    <xf numFmtId="2" fontId="7" fillId="7" borderId="31" xfId="0" applyNumberFormat="1" applyFont="1" applyFill="1" applyBorder="1" applyAlignment="1"/>
    <xf numFmtId="2" fontId="1" fillId="7" borderId="31" xfId="0" applyNumberFormat="1" applyFont="1" applyFill="1" applyBorder="1" applyAlignment="1"/>
    <xf numFmtId="0" fontId="1" fillId="7" borderId="31" xfId="0" applyFont="1" applyFill="1" applyBorder="1" applyAlignment="1"/>
    <xf numFmtId="0" fontId="1" fillId="7" borderId="32" xfId="0" applyFont="1" applyFill="1" applyBorder="1"/>
    <xf numFmtId="0" fontId="1" fillId="8" borderId="31" xfId="0" applyFont="1" applyFill="1" applyBorder="1"/>
    <xf numFmtId="2" fontId="7" fillId="8" borderId="31" xfId="0" applyNumberFormat="1" applyFont="1" applyFill="1" applyBorder="1" applyAlignment="1"/>
    <xf numFmtId="2" fontId="1" fillId="8" borderId="31" xfId="0" applyNumberFormat="1" applyFont="1" applyFill="1" applyBorder="1" applyAlignment="1"/>
    <xf numFmtId="0" fontId="1" fillId="8" borderId="31" xfId="0" applyFont="1" applyFill="1" applyBorder="1" applyAlignment="1"/>
    <xf numFmtId="4" fontId="1" fillId="8" borderId="31" xfId="0" applyNumberFormat="1" applyFont="1" applyFill="1" applyBorder="1" applyAlignment="1"/>
    <xf numFmtId="0" fontId="1" fillId="8" borderId="32" xfId="0" applyFont="1" applyFill="1" applyBorder="1"/>
    <xf numFmtId="0" fontId="1" fillId="9" borderId="31" xfId="0" applyFont="1" applyFill="1" applyBorder="1"/>
    <xf numFmtId="2" fontId="7" fillId="9" borderId="31" xfId="0" applyNumberFormat="1" applyFont="1" applyFill="1" applyBorder="1" applyAlignment="1"/>
    <xf numFmtId="2" fontId="1" fillId="9" borderId="31" xfId="0" applyNumberFormat="1" applyFont="1" applyFill="1" applyBorder="1" applyAlignment="1"/>
    <xf numFmtId="0" fontId="1" fillId="9" borderId="31" xfId="0" applyFont="1" applyFill="1" applyBorder="1" applyAlignment="1"/>
    <xf numFmtId="4" fontId="1" fillId="9" borderId="31" xfId="0" applyNumberFormat="1" applyFont="1" applyFill="1" applyBorder="1" applyAlignment="1"/>
    <xf numFmtId="0" fontId="1" fillId="9" borderId="32" xfId="0" applyFont="1" applyFill="1" applyBorder="1"/>
    <xf numFmtId="0" fontId="1" fillId="4" borderId="31" xfId="0" applyFont="1" applyFill="1" applyBorder="1"/>
    <xf numFmtId="2" fontId="1" fillId="4" borderId="31" xfId="0" applyNumberFormat="1" applyFont="1" applyFill="1" applyBorder="1" applyAlignment="1"/>
    <xf numFmtId="0" fontId="1" fillId="4" borderId="31" xfId="0" applyFont="1" applyFill="1" applyBorder="1" applyAlignment="1"/>
    <xf numFmtId="0" fontId="1" fillId="4" borderId="32" xfId="0" applyFont="1" applyFill="1" applyBorder="1"/>
    <xf numFmtId="2" fontId="8" fillId="0" borderId="31" xfId="0" applyNumberFormat="1" applyFont="1" applyBorder="1"/>
    <xf numFmtId="0" fontId="8" fillId="0" borderId="0" xfId="0" applyFont="1"/>
    <xf numFmtId="2" fontId="1" fillId="0" borderId="0" xfId="0" applyNumberFormat="1" applyFont="1"/>
    <xf numFmtId="0" fontId="9" fillId="0" borderId="0" xfId="0" applyFont="1"/>
    <xf numFmtId="9" fontId="1" fillId="0" borderId="31" xfId="0" applyNumberFormat="1" applyFont="1" applyBorder="1"/>
    <xf numFmtId="0" fontId="1" fillId="7" borderId="31" xfId="0" applyFont="1" applyFill="1" applyBorder="1"/>
    <xf numFmtId="2" fontId="1" fillId="0" borderId="0" xfId="0" applyNumberFormat="1" applyFont="1" applyAlignment="1">
      <alignment horizontal="right"/>
    </xf>
    <xf numFmtId="2" fontId="1" fillId="0" borderId="31" xfId="0" applyNumberFormat="1" applyFont="1" applyBorder="1" applyAlignment="1"/>
    <xf numFmtId="2" fontId="1" fillId="0" borderId="31" xfId="0" applyNumberFormat="1" applyFont="1" applyBorder="1" applyAlignment="1">
      <alignment horizontal="right"/>
    </xf>
    <xf numFmtId="0" fontId="9" fillId="0" borderId="0" xfId="0" applyFont="1" applyAlignment="1"/>
    <xf numFmtId="0" fontId="1" fillId="0" borderId="31" xfId="0" applyFont="1" applyBorder="1" applyAlignment="1">
      <alignment horizontal="right"/>
    </xf>
    <xf numFmtId="2" fontId="7" fillId="0" borderId="31" xfId="0" applyNumberFormat="1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2" fontId="1" fillId="0" borderId="31" xfId="0" applyNumberFormat="1" applyFont="1" applyBorder="1"/>
    <xf numFmtId="0" fontId="1" fillId="0" borderId="31" xfId="0" applyFont="1" applyBorder="1" applyAlignment="1">
      <alignment horizontal="center" vertical="center" wrapText="1"/>
    </xf>
    <xf numFmtId="1" fontId="1" fillId="0" borderId="31" xfId="0" applyNumberFormat="1" applyFont="1" applyBorder="1"/>
    <xf numFmtId="0" fontId="1" fillId="0" borderId="31" xfId="0" applyFont="1" applyBorder="1" applyAlignment="1">
      <alignment wrapText="1"/>
    </xf>
    <xf numFmtId="0" fontId="4" fillId="0" borderId="0" xfId="0" applyFont="1" applyAlignment="1">
      <alignment vertical="center"/>
    </xf>
    <xf numFmtId="9" fontId="1" fillId="6" borderId="31" xfId="1" applyFont="1" applyFill="1" applyBorder="1"/>
    <xf numFmtId="9" fontId="1" fillId="7" borderId="31" xfId="1" applyFont="1" applyFill="1" applyBorder="1"/>
    <xf numFmtId="9" fontId="1" fillId="8" borderId="31" xfId="1" applyFont="1" applyFill="1" applyBorder="1"/>
    <xf numFmtId="9" fontId="1" fillId="9" borderId="31" xfId="1" applyFont="1" applyFill="1" applyBorder="1"/>
    <xf numFmtId="9" fontId="1" fillId="4" borderId="31" xfId="1" applyFont="1" applyFill="1" applyBorder="1"/>
    <xf numFmtId="14" fontId="12" fillId="4" borderId="16" xfId="0" applyNumberFormat="1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Енергија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Sheet1!$B$4:$AE$4</c:f>
              <c:numCache>
                <c:formatCode>0.00</c:formatCode>
                <c:ptCount val="30"/>
                <c:pt idx="0">
                  <c:v>9607.971368180064</c:v>
                </c:pt>
                <c:pt idx="1">
                  <c:v>9418.1344024419595</c:v>
                </c:pt>
                <c:pt idx="2">
                  <c:v>9286.2743965858645</c:v>
                </c:pt>
                <c:pt idx="3">
                  <c:v>9588.7392196774636</c:v>
                </c:pt>
                <c:pt idx="4">
                  <c:v>9346.5180783489268</c:v>
                </c:pt>
                <c:pt idx="5">
                  <c:v>9267.6887462419018</c:v>
                </c:pt>
                <c:pt idx="6">
                  <c:v>10456.861145012486</c:v>
                </c:pt>
                <c:pt idx="7">
                  <c:v>9344.6213358232235</c:v>
                </c:pt>
                <c:pt idx="8">
                  <c:v>10663.424021258761</c:v>
                </c:pt>
                <c:pt idx="9">
                  <c:v>10207.749251073024</c:v>
                </c:pt>
                <c:pt idx="10">
                  <c:v>9744.421916771862</c:v>
                </c:pt>
                <c:pt idx="11">
                  <c:v>9746.6740627016643</c:v>
                </c:pt>
                <c:pt idx="12">
                  <c:v>10119.424583945496</c:v>
                </c:pt>
                <c:pt idx="13">
                  <c:v>9906.2450575834246</c:v>
                </c:pt>
                <c:pt idx="14">
                  <c:v>9013.5044160576708</c:v>
                </c:pt>
                <c:pt idx="15">
                  <c:v>9247.285690275874</c:v>
                </c:pt>
                <c:pt idx="16">
                  <c:v>8767.1516355727708</c:v>
                </c:pt>
                <c:pt idx="17">
                  <c:v>9376.5960061469959</c:v>
                </c:pt>
                <c:pt idx="18">
                  <c:v>9064.1404666560593</c:v>
                </c:pt>
                <c:pt idx="19">
                  <c:v>8925.7525859578691</c:v>
                </c:pt>
                <c:pt idx="20">
                  <c:v>8870.4022764329547</c:v>
                </c:pt>
                <c:pt idx="21">
                  <c:v>9763.8938293296414</c:v>
                </c:pt>
                <c:pt idx="22">
                  <c:v>9495.4782437261329</c:v>
                </c:pt>
                <c:pt idx="23" formatCode="General">
                  <c:v>8484.2257167080043</c:v>
                </c:pt>
                <c:pt idx="24" formatCode="#,##0.00">
                  <c:v>8045.0755378269305</c:v>
                </c:pt>
                <c:pt idx="25" formatCode="#,##0.00">
                  <c:v>7696.9706099310833</c:v>
                </c:pt>
                <c:pt idx="26" formatCode="#,##0.00">
                  <c:v>7446.4931947703044</c:v>
                </c:pt>
                <c:pt idx="27" formatCode="#,##0.00">
                  <c:v>7964.1004836223856</c:v>
                </c:pt>
                <c:pt idx="28" formatCode="#,##0.00">
                  <c:v>7429.5278218100329</c:v>
                </c:pt>
                <c:pt idx="29" formatCode="#,##0.00">
                  <c:v>8501.0979527173968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14D-4893-8720-67183F9948F8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Индустриски процеси и користење  на производи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Sheet1!$B$5:$AE$5</c:f>
              <c:numCache>
                <c:formatCode>0.00</c:formatCode>
                <c:ptCount val="30"/>
                <c:pt idx="0">
                  <c:v>932.24283262580616</c:v>
                </c:pt>
                <c:pt idx="1">
                  <c:v>916.39552836907126</c:v>
                </c:pt>
                <c:pt idx="2">
                  <c:v>926.51830713093352</c:v>
                </c:pt>
                <c:pt idx="3">
                  <c:v>870.97803225822281</c:v>
                </c:pt>
                <c:pt idx="4">
                  <c:v>794.23006277637683</c:v>
                </c:pt>
                <c:pt idx="5">
                  <c:v>788.33102261349779</c:v>
                </c:pt>
                <c:pt idx="6">
                  <c:v>841.60044346921802</c:v>
                </c:pt>
                <c:pt idx="7">
                  <c:v>898.41225489788769</c:v>
                </c:pt>
                <c:pt idx="8">
                  <c:v>888.70527678065582</c:v>
                </c:pt>
                <c:pt idx="9">
                  <c:v>821.40237322171606</c:v>
                </c:pt>
                <c:pt idx="10">
                  <c:v>888.41647721567597</c:v>
                </c:pt>
                <c:pt idx="11">
                  <c:v>735.41357799061257</c:v>
                </c:pt>
                <c:pt idx="12">
                  <c:v>717.34222682004815</c:v>
                </c:pt>
                <c:pt idx="13">
                  <c:v>828.94396991492044</c:v>
                </c:pt>
                <c:pt idx="14">
                  <c:v>775.14623743087895</c:v>
                </c:pt>
                <c:pt idx="15">
                  <c:v>861.66430424072098</c:v>
                </c:pt>
                <c:pt idx="16">
                  <c:v>855.12915438742232</c:v>
                </c:pt>
                <c:pt idx="17">
                  <c:v>895.05155258305604</c:v>
                </c:pt>
                <c:pt idx="18">
                  <c:v>927.48074343811413</c:v>
                </c:pt>
                <c:pt idx="19">
                  <c:v>680.96589794974113</c:v>
                </c:pt>
                <c:pt idx="20">
                  <c:v>821.1033219650684</c:v>
                </c:pt>
                <c:pt idx="21">
                  <c:v>1021.7181579812616</c:v>
                </c:pt>
                <c:pt idx="22">
                  <c:v>785.86784546804313</c:v>
                </c:pt>
                <c:pt idx="23" formatCode="General">
                  <c:v>877.62669467718547</c:v>
                </c:pt>
                <c:pt idx="24" formatCode="General">
                  <c:v>835.88617798793621</c:v>
                </c:pt>
                <c:pt idx="25" formatCode="General">
                  <c:v>734.15803860398114</c:v>
                </c:pt>
                <c:pt idx="26" formatCode="General">
                  <c:v>768.27526883108635</c:v>
                </c:pt>
                <c:pt idx="27" formatCode="General">
                  <c:v>587.7446238589032</c:v>
                </c:pt>
                <c:pt idx="28" formatCode="General">
                  <c:v>651.21097201956138</c:v>
                </c:pt>
                <c:pt idx="29" formatCode="General">
                  <c:v>763.00323050597979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14D-4893-8720-67183F9948F8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Земјоделство - Добиток 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Sheet1!$B$6:$AE$6</c:f>
              <c:numCache>
                <c:formatCode>0.00</c:formatCode>
                <c:ptCount val="30"/>
                <c:pt idx="0">
                  <c:v>1468.1662585858935</c:v>
                </c:pt>
                <c:pt idx="1">
                  <c:v>1450.6610618831508</c:v>
                </c:pt>
                <c:pt idx="2">
                  <c:v>1463.3030295768913</c:v>
                </c:pt>
                <c:pt idx="3">
                  <c:v>1483.5421300062249</c:v>
                </c:pt>
                <c:pt idx="4">
                  <c:v>1466.0603289701253</c:v>
                </c:pt>
                <c:pt idx="5">
                  <c:v>1448.6116118197972</c:v>
                </c:pt>
                <c:pt idx="6">
                  <c:v>1412.7965544831031</c:v>
                </c:pt>
                <c:pt idx="7">
                  <c:v>1376.0902198955091</c:v>
                </c:pt>
                <c:pt idx="8">
                  <c:v>1250.8171969634459</c:v>
                </c:pt>
                <c:pt idx="9">
                  <c:v>1231.6913432186686</c:v>
                </c:pt>
                <c:pt idx="10">
                  <c:v>1244.2757055705949</c:v>
                </c:pt>
                <c:pt idx="11">
                  <c:v>1230.9473652909116</c:v>
                </c:pt>
                <c:pt idx="12">
                  <c:v>1191.2227236279207</c:v>
                </c:pt>
                <c:pt idx="13">
                  <c:v>1192.2200165345832</c:v>
                </c:pt>
                <c:pt idx="14">
                  <c:v>1233.9606196269626</c:v>
                </c:pt>
                <c:pt idx="15">
                  <c:v>1203.1254699662793</c:v>
                </c:pt>
                <c:pt idx="16">
                  <c:v>1227.9728240551385</c:v>
                </c:pt>
                <c:pt idx="17">
                  <c:v>1171.6818724488653</c:v>
                </c:pt>
                <c:pt idx="18">
                  <c:v>1181.6916810420141</c:v>
                </c:pt>
                <c:pt idx="19">
                  <c:v>1098.6823474788107</c:v>
                </c:pt>
                <c:pt idx="20">
                  <c:v>1142.9650065717606</c:v>
                </c:pt>
                <c:pt idx="21">
                  <c:v>1186.5513087539612</c:v>
                </c:pt>
                <c:pt idx="22">
                  <c:v>1127.4605571478246</c:v>
                </c:pt>
                <c:pt idx="23" formatCode="General">
                  <c:v>1108.5675006847339</c:v>
                </c:pt>
                <c:pt idx="24" formatCode="#,##0.00">
                  <c:v>1126.8740882572624</c:v>
                </c:pt>
                <c:pt idx="25" formatCode="#,##0.00">
                  <c:v>1163.9135224042066</c:v>
                </c:pt>
                <c:pt idx="26" formatCode="#,##0.00">
                  <c:v>1202.6464582228723</c:v>
                </c:pt>
                <c:pt idx="27" formatCode="#,##0.00">
                  <c:v>1755.1259244060329</c:v>
                </c:pt>
                <c:pt idx="28" formatCode="#,##0.00">
                  <c:v>1704.387146255996</c:v>
                </c:pt>
                <c:pt idx="29" formatCode="#,##0.00">
                  <c:v>1368.2968720288302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14D-4893-8720-67183F9948F8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Шумарство и други употреби на земјиштето (ШДУЗ)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Sheet1!$B$7:$AE$7</c:f>
              <c:numCache>
                <c:formatCode>0.00</c:formatCode>
                <c:ptCount val="30"/>
                <c:pt idx="0">
                  <c:v>-1545.4584978931143</c:v>
                </c:pt>
                <c:pt idx="1">
                  <c:v>-1509.9716308059701</c:v>
                </c:pt>
                <c:pt idx="2">
                  <c:v>-1294.7522859082333</c:v>
                </c:pt>
                <c:pt idx="3">
                  <c:v>-308.61242362162693</c:v>
                </c:pt>
                <c:pt idx="4">
                  <c:v>-813.76291928007515</c:v>
                </c:pt>
                <c:pt idx="5">
                  <c:v>-1674.2993511534578</c:v>
                </c:pt>
                <c:pt idx="6">
                  <c:v>-1092.104569479588</c:v>
                </c:pt>
                <c:pt idx="7">
                  <c:v>-1651.5648827117293</c:v>
                </c:pt>
                <c:pt idx="8">
                  <c:v>-2005.6412549001857</c:v>
                </c:pt>
                <c:pt idx="9">
                  <c:v>-1793.6483450337892</c:v>
                </c:pt>
                <c:pt idx="10">
                  <c:v>10056.096205276377</c:v>
                </c:pt>
                <c:pt idx="11">
                  <c:v>-1274.00274066269</c:v>
                </c:pt>
                <c:pt idx="12">
                  <c:v>-1125.5522470176929</c:v>
                </c:pt>
                <c:pt idx="13">
                  <c:v>-1026.6018977758799</c:v>
                </c:pt>
                <c:pt idx="14">
                  <c:v>-2409.4851345689963</c:v>
                </c:pt>
                <c:pt idx="15">
                  <c:v>-2027.8963077665132</c:v>
                </c:pt>
                <c:pt idx="16">
                  <c:v>-2005.3024935041713</c:v>
                </c:pt>
                <c:pt idx="17">
                  <c:v>5534.7033131518883</c:v>
                </c:pt>
                <c:pt idx="18">
                  <c:v>-1059.8617611689033</c:v>
                </c:pt>
                <c:pt idx="19">
                  <c:v>-2296.2620700540942</c:v>
                </c:pt>
                <c:pt idx="20">
                  <c:v>-493.46346795913138</c:v>
                </c:pt>
                <c:pt idx="21">
                  <c:v>246.21616516276254</c:v>
                </c:pt>
                <c:pt idx="22">
                  <c:v>2409.2730611548136</c:v>
                </c:pt>
                <c:pt idx="23" formatCode="General">
                  <c:v>-1760.0610651881061</c:v>
                </c:pt>
                <c:pt idx="24" formatCode="General">
                  <c:v>-3251.9604895085481</c:v>
                </c:pt>
                <c:pt idx="25" formatCode="#,##0.00">
                  <c:v>-890.21343844195724</c:v>
                </c:pt>
                <c:pt idx="26" formatCode="#,##0.00">
                  <c:v>-1320.5993446492037</c:v>
                </c:pt>
                <c:pt idx="27" formatCode="#,##0.00">
                  <c:v>1359.6902927811111</c:v>
                </c:pt>
                <c:pt idx="28" formatCode="#,##0.00">
                  <c:v>-1762.9036310186377</c:v>
                </c:pt>
                <c:pt idx="29" formatCode="#,##0.00">
                  <c:v>1634.3585644239347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14D-4893-8720-67183F9948F8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Отпад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Sheet1!$B$8:$AE$8</c:f>
              <c:numCache>
                <c:formatCode>0.00</c:formatCode>
                <c:ptCount val="30"/>
                <c:pt idx="0">
                  <c:v>406.67782469643919</c:v>
                </c:pt>
                <c:pt idx="1">
                  <c:v>409.7205308882119</c:v>
                </c:pt>
                <c:pt idx="2">
                  <c:v>399.52869145867805</c:v>
                </c:pt>
                <c:pt idx="3">
                  <c:v>391.91873678638672</c:v>
                </c:pt>
                <c:pt idx="4">
                  <c:v>400.15516736164636</c:v>
                </c:pt>
                <c:pt idx="5">
                  <c:v>400.71564448534724</c:v>
                </c:pt>
                <c:pt idx="6">
                  <c:v>392.46995900973837</c:v>
                </c:pt>
                <c:pt idx="7">
                  <c:v>397.16674489905864</c:v>
                </c:pt>
                <c:pt idx="8">
                  <c:v>406.89228900000001</c:v>
                </c:pt>
                <c:pt idx="9">
                  <c:v>407.64090587365473</c:v>
                </c:pt>
                <c:pt idx="10">
                  <c:v>412.66624041992378</c:v>
                </c:pt>
                <c:pt idx="11">
                  <c:v>415.0949616847422</c:v>
                </c:pt>
                <c:pt idx="12">
                  <c:v>421.62289737976562</c:v>
                </c:pt>
                <c:pt idx="13">
                  <c:v>420.36033558204684</c:v>
                </c:pt>
                <c:pt idx="14">
                  <c:v>424.07669195797314</c:v>
                </c:pt>
                <c:pt idx="15">
                  <c:v>435.2075640345974</c:v>
                </c:pt>
                <c:pt idx="16">
                  <c:v>445.84782577892213</c:v>
                </c:pt>
                <c:pt idx="17">
                  <c:v>452.26272265740033</c:v>
                </c:pt>
                <c:pt idx="18">
                  <c:v>468.36668921369301</c:v>
                </c:pt>
                <c:pt idx="19">
                  <c:v>485.11978962624516</c:v>
                </c:pt>
                <c:pt idx="20">
                  <c:v>508.84019123077218</c:v>
                </c:pt>
                <c:pt idx="21">
                  <c:v>513.2465575938345</c:v>
                </c:pt>
                <c:pt idx="22">
                  <c:v>534.96313445685234</c:v>
                </c:pt>
                <c:pt idx="23" formatCode="General">
                  <c:v>548.62481253412057</c:v>
                </c:pt>
                <c:pt idx="24" formatCode="General">
                  <c:v>573.77867296448471</c:v>
                </c:pt>
                <c:pt idx="25" formatCode="General">
                  <c:v>594.58165631122336</c:v>
                </c:pt>
                <c:pt idx="26" formatCode="General">
                  <c:v>606.65372913192846</c:v>
                </c:pt>
                <c:pt idx="27" formatCode="General">
                  <c:v>611.04449287436762</c:v>
                </c:pt>
                <c:pt idx="28" formatCode="General">
                  <c:v>621.47731893351317</c:v>
                </c:pt>
                <c:pt idx="29" formatCode="General">
                  <c:v>635.18325300629999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14D-4893-8720-67183F994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03112"/>
        <c:axId val="173101544"/>
      </c:barChart>
      <c:catAx>
        <c:axId val="17310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1544"/>
        <c:crosses val="autoZero"/>
        <c:auto val="1"/>
        <c:lblAlgn val="ctr"/>
        <c:lblOffset val="100"/>
        <c:noMultiLvlLbl val="1"/>
      </c:catAx>
      <c:valAx>
        <c:axId val="1731015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kt CO2-eq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311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Sheet1!$A$13</c:f>
              <c:strCache>
                <c:ptCount val="1"/>
                <c:pt idx="0">
                  <c:v>Енергија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Sheet1!$B$13:$AE$13</c:f>
              <c:numCache>
                <c:formatCode>0%</c:formatCode>
                <c:ptCount val="30"/>
                <c:pt idx="0">
                  <c:v>0.88393055468175075</c:v>
                </c:pt>
                <c:pt idx="1">
                  <c:v>0.88144009203169316</c:v>
                </c:pt>
                <c:pt idx="2">
                  <c:v>0.86136578534558972</c:v>
                </c:pt>
                <c:pt idx="3">
                  <c:v>0.79729654023998708</c:v>
                </c:pt>
                <c:pt idx="4">
                  <c:v>0.83501746405483601</c:v>
                </c:pt>
                <c:pt idx="5">
                  <c:v>0.90583965997806015</c:v>
                </c:pt>
                <c:pt idx="6">
                  <c:v>0.87056184509309786</c:v>
                </c:pt>
                <c:pt idx="7">
                  <c:v>0.9015792246525749</c:v>
                </c:pt>
                <c:pt idx="8">
                  <c:v>0.95173473990981794</c:v>
                </c:pt>
                <c:pt idx="9">
                  <c:v>0.93865780539475763</c:v>
                </c:pt>
                <c:pt idx="10">
                  <c:v>0.43607248509753688</c:v>
                </c:pt>
                <c:pt idx="11">
                  <c:v>0.89796939531460307</c:v>
                </c:pt>
                <c:pt idx="12">
                  <c:v>0.8936215826164785</c:v>
                </c:pt>
                <c:pt idx="13">
                  <c:v>0.87501974274955063</c:v>
                </c:pt>
                <c:pt idx="14">
                  <c:v>0.99737768257598181</c:v>
                </c:pt>
                <c:pt idx="15">
                  <c:v>0.95142687043544172</c:v>
                </c:pt>
                <c:pt idx="16">
                  <c:v>0.94363807528884158</c:v>
                </c:pt>
                <c:pt idx="17">
                  <c:v>0.53794819622568257</c:v>
                </c:pt>
                <c:pt idx="18">
                  <c:v>0.85657687757826229</c:v>
                </c:pt>
                <c:pt idx="19">
                  <c:v>1.0035409399017192</c:v>
                </c:pt>
                <c:pt idx="20">
                  <c:v>0.81756010090058051</c:v>
                </c:pt>
                <c:pt idx="21">
                  <c:v>0.76690077252469147</c:v>
                </c:pt>
                <c:pt idx="22">
                  <c:v>0.66156551947096776</c:v>
                </c:pt>
                <c:pt idx="23">
                  <c:v>0.91632365157918372</c:v>
                </c:pt>
                <c:pt idx="24">
                  <c:v>1.0976064561186936</c:v>
                </c:pt>
                <c:pt idx="25">
                  <c:v>0.82768372274376378</c:v>
                </c:pt>
                <c:pt idx="26">
                  <c:v>0.85557757862995931</c:v>
                </c:pt>
                <c:pt idx="27">
                  <c:v>0.64866356972350725</c:v>
                </c:pt>
                <c:pt idx="28">
                  <c:v>0.85953100426381823</c:v>
                </c:pt>
                <c:pt idx="29">
                  <c:v>0.65890075729750974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7AF-4506-ABB3-107AB51B1930}"/>
            </c:ext>
          </c:extLst>
        </c:ser>
        <c:ser>
          <c:idx val="1"/>
          <c:order val="1"/>
          <c:tx>
            <c:strRef>
              <c:f>Sheet1!$A$14</c:f>
              <c:strCache>
                <c:ptCount val="1"/>
                <c:pt idx="0">
                  <c:v>Индустриски процеси и користење  на производи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Sheet1!$B$14:$AE$14</c:f>
              <c:numCache>
                <c:formatCode>0%</c:formatCode>
                <c:ptCount val="30"/>
                <c:pt idx="0">
                  <c:v>8.5766067837180091E-2</c:v>
                </c:pt>
                <c:pt idx="1">
                  <c:v>8.5765155215201769E-2</c:v>
                </c:pt>
                <c:pt idx="2">
                  <c:v>8.5940941994166881E-2</c:v>
                </c:pt>
                <c:pt idx="3">
                  <c:v>7.2421176114524824E-2</c:v>
                </c:pt>
                <c:pt idx="4">
                  <c:v>7.0956474628977306E-2</c:v>
                </c:pt>
                <c:pt idx="5">
                  <c:v>7.7052814895616703E-2</c:v>
                </c:pt>
                <c:pt idx="6">
                  <c:v>7.0065502901622112E-2</c:v>
                </c:pt>
                <c:pt idx="7">
                  <c:v>8.6679790981370172E-2</c:v>
                </c:pt>
                <c:pt idx="8">
                  <c:v>7.931895831649359E-2</c:v>
                </c:pt>
                <c:pt idx="9">
                  <c:v>7.5532395049113646E-2</c:v>
                </c:pt>
                <c:pt idx="10">
                  <c:v>3.9757512998716889E-2</c:v>
                </c:pt>
                <c:pt idx="11">
                  <c:v>6.7754280248428639E-2</c:v>
                </c:pt>
                <c:pt idx="12">
                  <c:v>6.334673386721619E-2</c:v>
                </c:pt>
                <c:pt idx="13">
                  <c:v>7.3220714316317173E-2</c:v>
                </c:pt>
                <c:pt idx="14">
                  <c:v>8.5772805144355438E-2</c:v>
                </c:pt>
                <c:pt idx="15">
                  <c:v>8.865418456918292E-2</c:v>
                </c:pt>
                <c:pt idx="16">
                  <c:v>9.2040432618433185E-2</c:v>
                </c:pt>
                <c:pt idx="17">
                  <c:v>5.1350337363943302E-2</c:v>
                </c:pt>
                <c:pt idx="18">
                  <c:v>8.7648526868127477E-2</c:v>
                </c:pt>
                <c:pt idx="19">
                  <c:v>7.6562413162179821E-2</c:v>
                </c:pt>
                <c:pt idx="20">
                  <c:v>7.5678790412819122E-2</c:v>
                </c:pt>
                <c:pt idx="21">
                  <c:v>8.0250406073099509E-2</c:v>
                </c:pt>
                <c:pt idx="22">
                  <c:v>5.4752699766976706E-2</c:v>
                </c:pt>
                <c:pt idx="23">
                  <c:v>9.4786504324876064E-2</c:v>
                </c:pt>
                <c:pt idx="24">
                  <c:v>0.1140416968400223</c:v>
                </c:pt>
                <c:pt idx="25">
                  <c:v>7.8946729728963286E-2</c:v>
                </c:pt>
                <c:pt idx="26">
                  <c:v>8.8272301744587528E-2</c:v>
                </c:pt>
                <c:pt idx="27">
                  <c:v>4.7870883420183745E-2</c:v>
                </c:pt>
                <c:pt idx="28">
                  <c:v>7.5339380131862019E-2</c:v>
                </c:pt>
                <c:pt idx="29">
                  <c:v>5.9138644113626918E-2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7AF-4506-ABB3-107AB51B1930}"/>
            </c:ext>
          </c:extLst>
        </c:ser>
        <c:ser>
          <c:idx val="2"/>
          <c:order val="2"/>
          <c:tx>
            <c:strRef>
              <c:f>Sheet1!$A$15</c:f>
              <c:strCache>
                <c:ptCount val="1"/>
                <c:pt idx="0">
                  <c:v>Земјоделство - Добиток 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Sheet1!$B$15:$AE$15</c:f>
              <c:numCache>
                <c:formatCode>0%</c:formatCode>
                <c:ptCount val="30"/>
                <c:pt idx="0">
                  <c:v>0.13507086621998124</c:v>
                </c:pt>
                <c:pt idx="1">
                  <c:v>0.13576689026242192</c:v>
                </c:pt>
                <c:pt idx="2">
                  <c:v>0.13573141492927293</c:v>
                </c:pt>
                <c:pt idx="3">
                  <c:v>0.12335542561496535</c:v>
                </c:pt>
                <c:pt idx="4">
                  <c:v>0.13097775746925924</c:v>
                </c:pt>
                <c:pt idx="5">
                  <c:v>0.1415897626496383</c:v>
                </c:pt>
                <c:pt idx="6">
                  <c:v>0.11761911707114985</c:v>
                </c:pt>
                <c:pt idx="7">
                  <c:v>0.13276668030937261</c:v>
                </c:pt>
                <c:pt idx="8">
                  <c:v>0.11163826715072395</c:v>
                </c:pt>
                <c:pt idx="9">
                  <c:v>0.11326068702440209</c:v>
                </c:pt>
                <c:pt idx="10">
                  <c:v>5.5682564210480269E-2</c:v>
                </c:pt>
                <c:pt idx="11">
                  <c:v>0.11340823076297606</c:v>
                </c:pt>
                <c:pt idx="12">
                  <c:v>0.10519395907410894</c:v>
                </c:pt>
                <c:pt idx="13">
                  <c:v>0.10530892846935518</c:v>
                </c:pt>
                <c:pt idx="14">
                  <c:v>0.13654231765849151</c:v>
                </c:pt>
                <c:pt idx="15">
                  <c:v>0.12378615076582951</c:v>
                </c:pt>
                <c:pt idx="16">
                  <c:v>0.13217085324459438</c:v>
                </c:pt>
                <c:pt idx="17">
                  <c:v>6.7220998902052534E-2</c:v>
                </c:pt>
                <c:pt idx="18">
                  <c:v>0.11167189808352568</c:v>
                </c:pt>
                <c:pt idx="19">
                  <c:v>0.12352714295228137</c:v>
                </c:pt>
                <c:pt idx="20">
                  <c:v>0.10534387922645687</c:v>
                </c:pt>
                <c:pt idx="21">
                  <c:v>9.3197153843496069E-2</c:v>
                </c:pt>
                <c:pt idx="22">
                  <c:v>7.8552023397594775E-2</c:v>
                </c:pt>
                <c:pt idx="23">
                  <c:v>0.11972885377731221</c:v>
                </c:pt>
                <c:pt idx="24">
                  <c:v>0.15374178510673492</c:v>
                </c:pt>
                <c:pt idx="25">
                  <c:v>0.12515992667717182</c:v>
                </c:pt>
                <c:pt idx="26">
                  <c:v>0.1381801228794329</c:v>
                </c:pt>
                <c:pt idx="27">
                  <c:v>0.14295227060239948</c:v>
                </c:pt>
                <c:pt idx="28">
                  <c:v>0.19718259768476815</c:v>
                </c:pt>
                <c:pt idx="29">
                  <c:v>0.1060535768676116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7AF-4506-ABB3-107AB51B1930}"/>
            </c:ext>
          </c:extLst>
        </c:ser>
        <c:ser>
          <c:idx val="3"/>
          <c:order val="3"/>
          <c:tx>
            <c:strRef>
              <c:f>Sheet1!$A$16</c:f>
              <c:strCache>
                <c:ptCount val="1"/>
                <c:pt idx="0">
                  <c:v>Шумарство и други употреби на земјиштето (ШДУЗ)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Sheet1!$B$16:$AE$16</c:f>
              <c:numCache>
                <c:formatCode>0%</c:formatCode>
                <c:ptCount val="30"/>
                <c:pt idx="0">
                  <c:v>-0.14218172962135373</c:v>
                </c:pt>
                <c:pt idx="1">
                  <c:v>-0.14131774684355405</c:v>
                </c:pt>
                <c:pt idx="2">
                  <c:v>-0.1200971748141936</c:v>
                </c:pt>
                <c:pt idx="3">
                  <c:v>-2.5660893678666235E-2</c:v>
                </c:pt>
                <c:pt idx="4">
                  <c:v>-7.2701539065459564E-2</c:v>
                </c:pt>
                <c:pt idx="5">
                  <c:v>-0.16364886612806709</c:v>
                </c:pt>
                <c:pt idx="6">
                  <c:v>-9.0920645866491345E-2</c:v>
                </c:pt>
                <c:pt idx="7">
                  <c:v>-0.15934477523561263</c:v>
                </c:pt>
                <c:pt idx="8">
                  <c:v>-0.17900802352784062</c:v>
                </c:pt>
                <c:pt idx="9">
                  <c:v>-0.16493567561158259</c:v>
                </c:pt>
                <c:pt idx="10">
                  <c:v>0.45002021670132153</c:v>
                </c:pt>
                <c:pt idx="11">
                  <c:v>-0.11737495922223494</c:v>
                </c:pt>
                <c:pt idx="12">
                  <c:v>-9.9394760240934826E-2</c:v>
                </c:pt>
                <c:pt idx="13">
                  <c:v>-9.0679861367894091E-2</c:v>
                </c:pt>
                <c:pt idx="14">
                  <c:v>-0.26661846367284531</c:v>
                </c:pt>
                <c:pt idx="15">
                  <c:v>-0.20864447171722683</c:v>
                </c:pt>
                <c:pt idx="16">
                  <c:v>-0.21583746511971508</c:v>
                </c:pt>
                <c:pt idx="17">
                  <c:v>0.31753353370482101</c:v>
                </c:pt>
                <c:pt idx="18">
                  <c:v>-0.10015876093120411</c:v>
                </c:pt>
                <c:pt idx="19">
                  <c:v>-0.25817352361615525</c:v>
                </c:pt>
                <c:pt idx="20">
                  <c:v>-4.5481143930447665E-2</c:v>
                </c:pt>
                <c:pt idx="21">
                  <c:v>1.9338941058964141E-2</c:v>
                </c:pt>
                <c:pt idx="22">
                  <c:v>0.16785799970669321</c:v>
                </c:pt>
                <c:pt idx="23">
                  <c:v>-0.19009225309499381</c:v>
                </c:pt>
                <c:pt idx="24">
                  <c:v>-0.44367176063726793</c:v>
                </c:pt>
                <c:pt idx="25">
                  <c:v>-9.5727944162276438E-2</c:v>
                </c:pt>
                <c:pt idx="26">
                  <c:v>-0.15173252161551584</c:v>
                </c:pt>
                <c:pt idx="27">
                  <c:v>0.11074465482291811</c:v>
                </c:pt>
                <c:pt idx="28">
                  <c:v>-0.2039524401458693</c:v>
                </c:pt>
                <c:pt idx="29">
                  <c:v>0.12667541319770043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7AF-4506-ABB3-107AB51B1930}"/>
            </c:ext>
          </c:extLst>
        </c:ser>
        <c:ser>
          <c:idx val="4"/>
          <c:order val="4"/>
          <c:tx>
            <c:strRef>
              <c:f>Sheet1!$A$17</c:f>
              <c:strCache>
                <c:ptCount val="1"/>
                <c:pt idx="0">
                  <c:v>Отпад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numRef>
              <c:f>Sheet1!$B$12:$AE$12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Sheet1!$B$17:$AE$17</c:f>
              <c:numCache>
                <c:formatCode>0%</c:formatCode>
                <c:ptCount val="30"/>
                <c:pt idx="0">
                  <c:v>3.7414240882441635E-2</c:v>
                </c:pt>
                <c:pt idx="1">
                  <c:v>3.8345609334237279E-2</c:v>
                </c:pt>
                <c:pt idx="2">
                  <c:v>3.7059032545164135E-2</c:v>
                </c:pt>
                <c:pt idx="3">
                  <c:v>3.2587751709189046E-2</c:v>
                </c:pt>
                <c:pt idx="4">
                  <c:v>3.5749842912387114E-2</c:v>
                </c:pt>
                <c:pt idx="5">
                  <c:v>3.9166628604751987E-2</c:v>
                </c:pt>
                <c:pt idx="6">
                  <c:v>3.2674180800621351E-2</c:v>
                </c:pt>
                <c:pt idx="7">
                  <c:v>3.8319079292294847E-2</c:v>
                </c:pt>
                <c:pt idx="8">
                  <c:v>3.6316058150805131E-2</c:v>
                </c:pt>
                <c:pt idx="9">
                  <c:v>3.7484788143309224E-2</c:v>
                </c:pt>
                <c:pt idx="10">
                  <c:v>1.846722099194454E-2</c:v>
                </c:pt>
                <c:pt idx="11">
                  <c:v>3.8243052896227286E-2</c:v>
                </c:pt>
                <c:pt idx="12">
                  <c:v>3.7232484683131124E-2</c:v>
                </c:pt>
                <c:pt idx="13">
                  <c:v>3.7130475832670956E-2</c:v>
                </c:pt>
                <c:pt idx="14">
                  <c:v>4.6925658294016584E-2</c:v>
                </c:pt>
                <c:pt idx="15">
                  <c:v>4.4777265946772782E-2</c:v>
                </c:pt>
                <c:pt idx="16">
                  <c:v>4.7988103967845953E-2</c:v>
                </c:pt>
                <c:pt idx="17">
                  <c:v>2.5946933803500646E-2</c:v>
                </c:pt>
                <c:pt idx="18">
                  <c:v>4.4261458401288568E-2</c:v>
                </c:pt>
                <c:pt idx="19">
                  <c:v>5.4543027599974779E-2</c:v>
                </c:pt>
                <c:pt idx="20">
                  <c:v>4.6898373390590962E-2</c:v>
                </c:pt>
                <c:pt idx="21">
                  <c:v>4.0312726499748743E-2</c:v>
                </c:pt>
                <c:pt idx="22">
                  <c:v>3.7271757657767558E-2</c:v>
                </c:pt>
                <c:pt idx="23">
                  <c:v>5.9253243413621946E-2</c:v>
                </c:pt>
                <c:pt idx="24">
                  <c:v>7.8281822571817233E-2</c:v>
                </c:pt>
                <c:pt idx="25">
                  <c:v>6.3937565012377351E-2</c:v>
                </c:pt>
                <c:pt idx="26">
                  <c:v>6.970251836153607E-2</c:v>
                </c:pt>
                <c:pt idx="27">
                  <c:v>4.9768621430991332E-2</c:v>
                </c:pt>
                <c:pt idx="28">
                  <c:v>7.1899458065420835E-2</c:v>
                </c:pt>
                <c:pt idx="29">
                  <c:v>4.9231608523551365E-2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7AF-4506-ABB3-107AB51B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102720"/>
        <c:axId val="173107424"/>
      </c:barChart>
      <c:catAx>
        <c:axId val="1731027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7424"/>
        <c:crosses val="autoZero"/>
        <c:auto val="1"/>
        <c:lblAlgn val="ctr"/>
        <c:lblOffset val="100"/>
        <c:noMultiLvlLbl val="1"/>
      </c:catAx>
      <c:valAx>
        <c:axId val="17310742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2720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Sheet1!$A$9</c:f>
              <c:strCache>
                <c:ptCount val="1"/>
                <c:pt idx="0">
                  <c:v>Вкупно (нето емисии)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Sheet1!$B$3:$AE$3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Sheet1!$B$9:$AE$9</c:f>
              <c:numCache>
                <c:formatCode>0.00</c:formatCode>
                <c:ptCount val="30"/>
                <c:pt idx="0">
                  <c:v>10869.599786195089</c:v>
                </c:pt>
                <c:pt idx="1">
                  <c:v>10684.939892776423</c:v>
                </c:pt>
                <c:pt idx="2">
                  <c:v>10780.872138844134</c:v>
                </c:pt>
                <c:pt idx="3">
                  <c:v>12026.56569510667</c:v>
                </c:pt>
                <c:pt idx="4">
                  <c:v>11193.200718176999</c:v>
                </c:pt>
                <c:pt idx="5">
                  <c:v>10231.047674007086</c:v>
                </c:pt>
                <c:pt idx="6">
                  <c:v>12011.623532494959</c:v>
                </c:pt>
                <c:pt idx="7">
                  <c:v>10364.72567280395</c:v>
                </c:pt>
                <c:pt idx="8">
                  <c:v>11204.197529102677</c:v>
                </c:pt>
                <c:pt idx="9">
                  <c:v>10874.835528353275</c:v>
                </c:pt>
                <c:pt idx="10">
                  <c:v>22345.876545254432</c:v>
                </c:pt>
                <c:pt idx="11">
                  <c:v>10854.12722700524</c:v>
                </c:pt>
                <c:pt idx="12">
                  <c:v>11324.060184755539</c:v>
                </c:pt>
                <c:pt idx="13">
                  <c:v>11321.167481839097</c:v>
                </c:pt>
                <c:pt idx="14">
                  <c:v>9037.2028305044896</c:v>
                </c:pt>
                <c:pt idx="15">
                  <c:v>9719.3867207509575</c:v>
                </c:pt>
                <c:pt idx="16">
                  <c:v>9290.7989462900823</c:v>
                </c:pt>
                <c:pt idx="17">
                  <c:v>17430.295466988206</c:v>
                </c:pt>
                <c:pt idx="18">
                  <c:v>10581.817819180978</c:v>
                </c:pt>
                <c:pt idx="19">
                  <c:v>8894.2585509585733</c:v>
                </c:pt>
                <c:pt idx="20">
                  <c:v>10849.847328241427</c:v>
                </c:pt>
                <c:pt idx="21">
                  <c:v>12731.626018821462</c:v>
                </c:pt>
                <c:pt idx="22">
                  <c:v>14353.042841953666</c:v>
                </c:pt>
                <c:pt idx="23">
                  <c:v>9258.9836594159369</c:v>
                </c:pt>
                <c:pt idx="24">
                  <c:v>7329.653987528065</c:v>
                </c:pt>
                <c:pt idx="25">
                  <c:v>9299.4103888085392</c:v>
                </c:pt>
                <c:pt idx="26">
                  <c:v>8703.4693063069881</c:v>
                </c:pt>
                <c:pt idx="27">
                  <c:v>12277.705817542801</c:v>
                </c:pt>
                <c:pt idx="28">
                  <c:v>8643.699628000466</c:v>
                </c:pt>
                <c:pt idx="29">
                  <c:v>12901.93987268244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92C-4E98-A20F-3E1D9BF2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01936"/>
        <c:axId val="173104680"/>
      </c:barChart>
      <c:catAx>
        <c:axId val="17310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4680"/>
        <c:crosses val="autoZero"/>
        <c:auto val="1"/>
        <c:lblAlgn val="ctr"/>
        <c:lblOffset val="100"/>
        <c:noMultiLvlLbl val="1"/>
      </c:catAx>
      <c:valAx>
        <c:axId val="173104680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kt CO2-eq</a:t>
                </a:r>
              </a:p>
            </c:rich>
          </c:tx>
          <c:layout>
            <c:manualLayout>
              <c:xMode val="edge"/>
              <c:yMode val="edge"/>
              <c:x val="8.7539335619523026E-3"/>
              <c:y val="0.3998521885692353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19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Sheet1!$A$42</c:f>
              <c:strCache>
                <c:ptCount val="1"/>
                <c:pt idx="0">
                  <c:v>Вкупно (нето емисии)</c:v>
                </c:pt>
              </c:strCache>
            </c:strRef>
          </c:tx>
          <c:marker>
            <c:symbol val="none"/>
          </c:marker>
          <c:dPt>
            <c:idx val="10"/>
            <c:marker>
              <c:symbol val="circle"/>
              <c:size val="13"/>
              <c:spPr>
                <a:solidFill>
                  <a:srgbClr val="FFC000"/>
                </a:solidFill>
                <a:ln cmpd="sng">
                  <a:solidFill>
                    <a:srgbClr val="FFC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AC4-436A-BE16-B0FDFCCBE171}"/>
              </c:ext>
            </c:extLst>
          </c:dPt>
          <c:cat>
            <c:strRef>
              <c:f>Sheet1!$B$37:$AE$37</c:f>
              <c:strCach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2000 - базна година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strCache>
            </c:strRef>
          </c:cat>
          <c:val>
            <c:numRef>
              <c:f>Sheet1!$B$42:$AE$42</c:f>
              <c:numCache>
                <c:formatCode>0.00</c:formatCode>
                <c:ptCount val="30"/>
                <c:pt idx="0">
                  <c:v>48.643825667721778</c:v>
                </c:pt>
                <c:pt idx="1">
                  <c:v>47.817432438903353</c:v>
                </c:pt>
                <c:pt idx="2">
                  <c:v>48.246750127265479</c:v>
                </c:pt>
                <c:pt idx="3">
                  <c:v>53.821500014855474</c:v>
                </c:pt>
                <c:pt idx="4">
                  <c:v>50.092010295570958</c:v>
                </c:pt>
                <c:pt idx="5">
                  <c:v>45.786165934519957</c:v>
                </c:pt>
                <c:pt idx="6">
                  <c:v>53.754630583829496</c:v>
                </c:pt>
                <c:pt idx="7">
                  <c:v>46.38440408468103</c:v>
                </c:pt>
                <c:pt idx="8">
                  <c:v>50.141223418584275</c:v>
                </c:pt>
                <c:pt idx="9">
                  <c:v>48.667256753851312</c:v>
                </c:pt>
                <c:pt idx="10" formatCode="0">
                  <c:v>100</c:v>
                </c:pt>
                <c:pt idx="11">
                  <c:v>48.574582596526056</c:v>
                </c:pt>
                <c:pt idx="12">
                  <c:v>50.677634900379473</c:v>
                </c:pt>
                <c:pt idx="13">
                  <c:v>50.664689425003779</c:v>
                </c:pt>
                <c:pt idx="14">
                  <c:v>40.443450325506305</c:v>
                </c:pt>
                <c:pt idx="15">
                  <c:v>43.496371765393157</c:v>
                </c:pt>
                <c:pt idx="16">
                  <c:v>41.578348158795443</c:v>
                </c:pt>
                <c:pt idx="17">
                  <c:v>78.004367291415704</c:v>
                </c:pt>
                <c:pt idx="18">
                  <c:v>47.35593870692238</c:v>
                </c:pt>
                <c:pt idx="19">
                  <c:v>39.803743551437798</c:v>
                </c:pt>
                <c:pt idx="20">
                  <c:v>48.555429117700918</c:v>
                </c:pt>
                <c:pt idx="21">
                  <c:v>56.976798475390169</c:v>
                </c:pt>
                <c:pt idx="22">
                  <c:v>64.23299178798348</c:v>
                </c:pt>
                <c:pt idx="23">
                  <c:v>41.435967822930643</c:v>
                </c:pt>
                <c:pt idx="24">
                  <c:v>32.801797470672547</c:v>
                </c:pt>
                <c:pt idx="25">
                  <c:v>41.61688623902424</c:v>
                </c:pt>
                <c:pt idx="26">
                  <c:v>38.949920141316028</c:v>
                </c:pt>
                <c:pt idx="27">
                  <c:v>54.945406743184954</c:v>
                </c:pt>
                <c:pt idx="28">
                  <c:v>38.682437817316305</c:v>
                </c:pt>
                <c:pt idx="29">
                  <c:v>57.738990053642517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4-436A-BE16-B0FDFCCBE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07032"/>
        <c:axId val="173103896"/>
      </c:lineChart>
      <c:catAx>
        <c:axId val="17310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3896"/>
        <c:crosses val="autoZero"/>
        <c:auto val="1"/>
        <c:lblAlgn val="ctr"/>
        <c:lblOffset val="100"/>
        <c:noMultiLvlLbl val="1"/>
      </c:catAx>
      <c:valAx>
        <c:axId val="173103896"/>
        <c:scaling>
          <c:orientation val="minMax"/>
          <c:min val="3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/>
                  <a:t>Index 2000=100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107032"/>
        <c:crosses val="autoZero"/>
        <c:crossBetween val="between"/>
      </c:valAx>
      <c:spPr>
        <a:solidFill>
          <a:srgbClr val="BDC5D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Sheet1!$A$22</c:f>
              <c:strCache>
                <c:ptCount val="1"/>
                <c:pt idx="0">
                  <c:v>CO2 (со ШДУЗ)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Sheet1!$B$22:$AE$22</c:f>
              <c:numCache>
                <c:formatCode>0.00</c:formatCode>
                <c:ptCount val="30"/>
                <c:pt idx="0">
                  <c:v>8601.9506883324375</c:v>
                </c:pt>
                <c:pt idx="1">
                  <c:v>8409.2461121736724</c:v>
                </c:pt>
                <c:pt idx="2">
                  <c:v>8520.0616538227659</c:v>
                </c:pt>
                <c:pt idx="3">
                  <c:v>9704.6057344713663</c:v>
                </c:pt>
                <c:pt idx="4">
                  <c:v>8891.4935148467994</c:v>
                </c:pt>
                <c:pt idx="5">
                  <c:v>7962.1734091812868</c:v>
                </c:pt>
                <c:pt idx="6">
                  <c:v>9777.0237713467468</c:v>
                </c:pt>
                <c:pt idx="7">
                  <c:v>8176.5566827324747</c:v>
                </c:pt>
                <c:pt idx="8">
                  <c:v>9091.338662727343</c:v>
                </c:pt>
                <c:pt idx="9">
                  <c:v>8815.4453707036864</c:v>
                </c:pt>
                <c:pt idx="10">
                  <c:v>20292.776495048784</c:v>
                </c:pt>
                <c:pt idx="11">
                  <c:v>8797.9110703667902</c:v>
                </c:pt>
                <c:pt idx="12">
                  <c:v>9270.8091037276026</c:v>
                </c:pt>
                <c:pt idx="13">
                  <c:v>9279.5963200519782</c:v>
                </c:pt>
                <c:pt idx="14">
                  <c:v>6982.1599196863517</c:v>
                </c:pt>
                <c:pt idx="15">
                  <c:v>7660.9125368834584</c:v>
                </c:pt>
                <c:pt idx="16">
                  <c:v>7157.8504467449429</c:v>
                </c:pt>
                <c:pt idx="17">
                  <c:v>15341.950035103631</c:v>
                </c:pt>
                <c:pt idx="18">
                  <c:v>8394.3471063064844</c:v>
                </c:pt>
                <c:pt idx="19">
                  <c:v>6760.7379479769388</c:v>
                </c:pt>
                <c:pt idx="20">
                  <c:v>8652.770905921554</c:v>
                </c:pt>
                <c:pt idx="21">
                  <c:v>10451.462177630787</c:v>
                </c:pt>
                <c:pt idx="22">
                  <c:v>12154.370265899553</c:v>
                </c:pt>
                <c:pt idx="23" formatCode="General">
                  <c:v>7109.9116292149502</c:v>
                </c:pt>
                <c:pt idx="24" formatCode="General">
                  <c:v>5159.4044398538617</c:v>
                </c:pt>
                <c:pt idx="25" formatCode="General">
                  <c:v>7080.4305310210575</c:v>
                </c:pt>
                <c:pt idx="26" formatCode="General">
                  <c:v>6396.4345612128946</c:v>
                </c:pt>
                <c:pt idx="27" formatCode="General">
                  <c:v>9483.1010379032214</c:v>
                </c:pt>
                <c:pt idx="28" formatCode="General">
                  <c:v>5857.7758102812886</c:v>
                </c:pt>
                <c:pt idx="29" formatCode="General">
                  <c:v>10332.546012938879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56C-4690-B413-5F19BD19A124}"/>
            </c:ext>
          </c:extLst>
        </c:ser>
        <c:ser>
          <c:idx val="1"/>
          <c:order val="1"/>
          <c:tx>
            <c:strRef>
              <c:f>Sheet1!$A$23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Sheet1!$B$23:$AE$23</c:f>
              <c:numCache>
                <c:formatCode>0.00</c:formatCode>
                <c:ptCount val="30"/>
                <c:pt idx="0">
                  <c:v>1713.1942045807573</c:v>
                </c:pt>
                <c:pt idx="1">
                  <c:v>1712.9250644538167</c:v>
                </c:pt>
                <c:pt idx="2">
                  <c:v>1707.0395661700263</c:v>
                </c:pt>
                <c:pt idx="3">
                  <c:v>1715.0835800968625</c:v>
                </c:pt>
                <c:pt idx="4">
                  <c:v>1709.6610044779052</c:v>
                </c:pt>
                <c:pt idx="5">
                  <c:v>1703.8084282331504</c:v>
                </c:pt>
                <c:pt idx="6">
                  <c:v>1682.5750797473024</c:v>
                </c:pt>
                <c:pt idx="7">
                  <c:v>1640.9983445670073</c:v>
                </c:pt>
                <c:pt idx="8">
                  <c:v>1587.0897449765969</c:v>
                </c:pt>
                <c:pt idx="9">
                  <c:v>1577.8509591279683</c:v>
                </c:pt>
                <c:pt idx="10">
                  <c:v>1571.1171609999999</c:v>
                </c:pt>
                <c:pt idx="11">
                  <c:v>1559.4974304376992</c:v>
                </c:pt>
                <c:pt idx="12">
                  <c:v>1536.7774254004698</c:v>
                </c:pt>
                <c:pt idx="13">
                  <c:v>1528.6556744858603</c:v>
                </c:pt>
                <c:pt idx="14">
                  <c:v>1538.6490117724925</c:v>
                </c:pt>
                <c:pt idx="15">
                  <c:v>1509.3784247579065</c:v>
                </c:pt>
                <c:pt idx="16">
                  <c:v>1537.8375845435278</c:v>
                </c:pt>
                <c:pt idx="17">
                  <c:v>1468.5527580370533</c:v>
                </c:pt>
                <c:pt idx="18">
                  <c:v>1517.0102354747717</c:v>
                </c:pt>
                <c:pt idx="19">
                  <c:v>1479.6053372507772</c:v>
                </c:pt>
                <c:pt idx="20">
                  <c:v>1506.7263322812321</c:v>
                </c:pt>
                <c:pt idx="21">
                  <c:v>1604.5062955254682</c:v>
                </c:pt>
                <c:pt idx="22">
                  <c:v>1563.8408515607186</c:v>
                </c:pt>
                <c:pt idx="23" formatCode="General">
                  <c:v>1530.3459397213962</c:v>
                </c:pt>
                <c:pt idx="24" formatCode="General">
                  <c:v>1561.997730058074</c:v>
                </c:pt>
                <c:pt idx="25" formatCode="General">
                  <c:v>1594.271285283304</c:v>
                </c:pt>
                <c:pt idx="26" formatCode="General">
                  <c:v>1585.7719736228107</c:v>
                </c:pt>
                <c:pt idx="27" formatCode="General">
                  <c:v>1640.3812592644974</c:v>
                </c:pt>
                <c:pt idx="28" formatCode="General">
                  <c:v>1635.6489568196018</c:v>
                </c:pt>
                <c:pt idx="29" formatCode="General">
                  <c:v>1546.0705805611897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56C-4690-B413-5F19BD19A124}"/>
            </c:ext>
          </c:extLst>
        </c:ser>
        <c:ser>
          <c:idx val="2"/>
          <c:order val="2"/>
          <c:tx>
            <c:strRef>
              <c:f>Sheet1!$A$24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Sheet1!$B$24:$AE$24</c:f>
              <c:numCache>
                <c:formatCode>0.00</c:formatCode>
                <c:ptCount val="30"/>
                <c:pt idx="0">
                  <c:v>462.80004528189573</c:v>
                </c:pt>
                <c:pt idx="1">
                  <c:v>462.64494014893137</c:v>
                </c:pt>
                <c:pt idx="2">
                  <c:v>457.12157485134213</c:v>
                </c:pt>
                <c:pt idx="3">
                  <c:v>499.01865253844056</c:v>
                </c:pt>
                <c:pt idx="4">
                  <c:v>474.88434285229772</c:v>
                </c:pt>
                <c:pt idx="5">
                  <c:v>474.11255659264884</c:v>
                </c:pt>
                <c:pt idx="6">
                  <c:v>463.24292140090972</c:v>
                </c:pt>
                <c:pt idx="7">
                  <c:v>457.7875415044673</c:v>
                </c:pt>
                <c:pt idx="8">
                  <c:v>416.10736135380012</c:v>
                </c:pt>
                <c:pt idx="9">
                  <c:v>386.42662252162052</c:v>
                </c:pt>
                <c:pt idx="10">
                  <c:v>413.76025916492205</c:v>
                </c:pt>
                <c:pt idx="11">
                  <c:v>412.99251520075177</c:v>
                </c:pt>
                <c:pt idx="12">
                  <c:v>392.29953737746575</c:v>
                </c:pt>
                <c:pt idx="13">
                  <c:v>408.11605638875506</c:v>
                </c:pt>
                <c:pt idx="14">
                  <c:v>436.4752754700217</c:v>
                </c:pt>
                <c:pt idx="15">
                  <c:v>445.91684367031166</c:v>
                </c:pt>
                <c:pt idx="16">
                  <c:v>446.30366987822129</c:v>
                </c:pt>
                <c:pt idx="17">
                  <c:v>461.20602199264266</c:v>
                </c:pt>
                <c:pt idx="18">
                  <c:v>465.91959062307268</c:v>
                </c:pt>
                <c:pt idx="19">
                  <c:v>430.78963047070465</c:v>
                </c:pt>
                <c:pt idx="20">
                  <c:v>449.73869906750951</c:v>
                </c:pt>
                <c:pt idx="21">
                  <c:v>450.62982943974527</c:v>
                </c:pt>
                <c:pt idx="22">
                  <c:v>432.22075740175489</c:v>
                </c:pt>
                <c:pt idx="23" formatCode="General">
                  <c:v>441.241070351698</c:v>
                </c:pt>
                <c:pt idx="24" formatCode="General">
                  <c:v>450.45809640741959</c:v>
                </c:pt>
                <c:pt idx="25" formatCode="General">
                  <c:v>458.79296947677108</c:v>
                </c:pt>
                <c:pt idx="26" formatCode="General">
                  <c:v>487.02247102298975</c:v>
                </c:pt>
                <c:pt idx="27" formatCode="General">
                  <c:v>1000.3493254940319</c:v>
                </c:pt>
                <c:pt idx="28" formatCode="General">
                  <c:v>951.85251907224608</c:v>
                </c:pt>
                <c:pt idx="29" formatCode="General">
                  <c:v>744.44427861672182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56C-4690-B413-5F19BD19A124}"/>
            </c:ext>
          </c:extLst>
        </c:ser>
        <c:ser>
          <c:idx val="3"/>
          <c:order val="3"/>
          <c:tx>
            <c:strRef>
              <c:f>Sheet1!$A$25</c:f>
              <c:strCache>
                <c:ptCount val="1"/>
                <c:pt idx="0">
                  <c:v>HFC,PFC,SF6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numRef>
              <c:f>Sheet1!$B$20:$AE$20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Sheet1!$B$25:$AE$25</c:f>
              <c:numCache>
                <c:formatCode>0.00</c:formatCode>
                <c:ptCount val="30"/>
                <c:pt idx="0">
                  <c:v>91.654848000000015</c:v>
                </c:pt>
                <c:pt idx="1">
                  <c:v>100.12377599999999</c:v>
                </c:pt>
                <c:pt idx="2">
                  <c:v>96.649343999999999</c:v>
                </c:pt>
                <c:pt idx="3">
                  <c:v>107.85772800000001</c:v>
                </c:pt>
                <c:pt idx="4">
                  <c:v>117.161856</c:v>
                </c:pt>
                <c:pt idx="5">
                  <c:v>90.953279999999978</c:v>
                </c:pt>
                <c:pt idx="6">
                  <c:v>88.781759999999991</c:v>
                </c:pt>
                <c:pt idx="7">
                  <c:v>89.383104000000003</c:v>
                </c:pt>
                <c:pt idx="8">
                  <c:v>109.66176</c:v>
                </c:pt>
                <c:pt idx="9">
                  <c:v>95.112576000000004</c:v>
                </c:pt>
                <c:pt idx="10">
                  <c:v>67.627601999999996</c:v>
                </c:pt>
                <c:pt idx="11">
                  <c:v>83.726211000000006</c:v>
                </c:pt>
                <c:pt idx="12">
                  <c:v>124.17411824999999</c:v>
                </c:pt>
                <c:pt idx="13">
                  <c:v>104.7994309125</c:v>
                </c:pt>
                <c:pt idx="14">
                  <c:v>79.918623580000002</c:v>
                </c:pt>
                <c:pt idx="15">
                  <c:v>103.17891543928125</c:v>
                </c:pt>
                <c:pt idx="16">
                  <c:v>148.80724512338907</c:v>
                </c:pt>
                <c:pt idx="17">
                  <c:v>158.5866518548807</c:v>
                </c:pt>
                <c:pt idx="18">
                  <c:v>204.54088677664865</c:v>
                </c:pt>
                <c:pt idx="19">
                  <c:v>223.12563526015131</c:v>
                </c:pt>
                <c:pt idx="20">
                  <c:v>240.61139097112863</c:v>
                </c:pt>
                <c:pt idx="21">
                  <c:v>225.02771622545933</c:v>
                </c:pt>
                <c:pt idx="22">
                  <c:v>202.61096709164045</c:v>
                </c:pt>
                <c:pt idx="23" formatCode="General">
                  <c:v>177.48502012789442</c:v>
                </c:pt>
                <c:pt idx="24" formatCode="General">
                  <c:v>157.79372120871022</c:v>
                </c:pt>
                <c:pt idx="25" formatCode="General">
                  <c:v>165.91560302740368</c:v>
                </c:pt>
                <c:pt idx="26" formatCode="General">
                  <c:v>234.24030044829311</c:v>
                </c:pt>
                <c:pt idx="27" formatCode="General">
                  <c:v>153.87419488104919</c:v>
                </c:pt>
                <c:pt idx="28" formatCode="General">
                  <c:v>198.42234182732929</c:v>
                </c:pt>
                <c:pt idx="29" formatCode="General">
                  <c:v>278.87900056565172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56C-4690-B413-5F19BD19A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04768"/>
        <c:axId val="174907904"/>
      </c:barChart>
      <c:catAx>
        <c:axId val="17490476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907904"/>
        <c:crosses val="autoZero"/>
        <c:auto val="1"/>
        <c:lblAlgn val="ctr"/>
        <c:lblOffset val="100"/>
        <c:noMultiLvlLbl val="1"/>
      </c:catAx>
      <c:valAx>
        <c:axId val="1749079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904768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49</xdr:row>
      <xdr:rowOff>152400</xdr:rowOff>
    </xdr:from>
    <xdr:ext cx="14954250" cy="5057775"/>
    <xdr:graphicFrame macro="">
      <xdr:nvGraphicFramePr>
        <xdr:cNvPr id="1612698774" name="Chart 1" title="Chart">
          <a:extLst>
            <a:ext uri="{FF2B5EF4-FFF2-40B4-BE49-F238E27FC236}">
              <a16:creationId xmlns:a16="http://schemas.microsoft.com/office/drawing/2014/main" id="{00000000-0008-0000-0100-000096D41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19050</xdr:colOff>
      <xdr:row>77</xdr:row>
      <xdr:rowOff>76200</xdr:rowOff>
    </xdr:from>
    <xdr:ext cx="5800725" cy="10553700"/>
    <xdr:graphicFrame macro="">
      <xdr:nvGraphicFramePr>
        <xdr:cNvPr id="1919663963" name="Chart 2" title="Chart">
          <a:extLst>
            <a:ext uri="{FF2B5EF4-FFF2-40B4-BE49-F238E27FC236}">
              <a16:creationId xmlns:a16="http://schemas.microsoft.com/office/drawing/2014/main" id="{00000000-0008-0000-0100-00005BBF6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161925</xdr:colOff>
      <xdr:row>131</xdr:row>
      <xdr:rowOff>104775</xdr:rowOff>
    </xdr:from>
    <xdr:ext cx="11325225" cy="5000625"/>
    <xdr:graphicFrame macro="">
      <xdr:nvGraphicFramePr>
        <xdr:cNvPr id="577091277" name="Chart 3" title="Chart">
          <a:extLst>
            <a:ext uri="{FF2B5EF4-FFF2-40B4-BE49-F238E27FC236}">
              <a16:creationId xmlns:a16="http://schemas.microsoft.com/office/drawing/2014/main" id="{00000000-0008-0000-0100-0000CDB66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95250</xdr:colOff>
      <xdr:row>157</xdr:row>
      <xdr:rowOff>19050</xdr:rowOff>
    </xdr:from>
    <xdr:ext cx="12858750" cy="3943350"/>
    <xdr:graphicFrame macro="">
      <xdr:nvGraphicFramePr>
        <xdr:cNvPr id="544907078" name="Chart 4" title="Chart">
          <a:extLst>
            <a:ext uri="{FF2B5EF4-FFF2-40B4-BE49-F238E27FC236}">
              <a16:creationId xmlns:a16="http://schemas.microsoft.com/office/drawing/2014/main" id="{00000000-0008-0000-0100-0000469F7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95250</xdr:colOff>
      <xdr:row>76</xdr:row>
      <xdr:rowOff>9525</xdr:rowOff>
    </xdr:from>
    <xdr:ext cx="5876925" cy="10677525"/>
    <xdr:graphicFrame macro="">
      <xdr:nvGraphicFramePr>
        <xdr:cNvPr id="1887306475" name="Chart 5" title="Chart">
          <a:extLst>
            <a:ext uri="{FF2B5EF4-FFF2-40B4-BE49-F238E27FC236}">
              <a16:creationId xmlns:a16="http://schemas.microsoft.com/office/drawing/2014/main" id="{00000000-0008-0000-0100-0000EB027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5" sqref="C15"/>
    </sheetView>
  </sheetViews>
  <sheetFormatPr defaultColWidth="12.625" defaultRowHeight="15" customHeight="1" x14ac:dyDescent="0.2"/>
  <cols>
    <col min="1" max="1" width="8" customWidth="1"/>
    <col min="2" max="2" width="32.875" customWidth="1"/>
    <col min="3" max="3" width="36.5" customWidth="1"/>
    <col min="4" max="4" width="38.625" customWidth="1"/>
    <col min="5" max="5" width="8" customWidth="1"/>
    <col min="6" max="6" width="30.25" customWidth="1"/>
    <col min="7" max="26" width="8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91" t="s">
        <v>0</v>
      </c>
      <c r="C2" s="92"/>
      <c r="D2" s="9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 t="s">
        <v>1</v>
      </c>
      <c r="C3" s="3" t="s">
        <v>2</v>
      </c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" t="s">
        <v>3</v>
      </c>
      <c r="C4" s="3" t="s">
        <v>4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" t="s">
        <v>5</v>
      </c>
      <c r="C5" s="3" t="s">
        <v>6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2" t="s">
        <v>7</v>
      </c>
      <c r="C6" s="5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2" t="s">
        <v>8</v>
      </c>
      <c r="C7" s="3" t="s">
        <v>9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2" t="s">
        <v>10</v>
      </c>
      <c r="C8" s="6" t="s">
        <v>61</v>
      </c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2" t="s">
        <v>11</v>
      </c>
      <c r="C9" s="7" t="s">
        <v>12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91" t="s">
        <v>13</v>
      </c>
      <c r="C10" s="92"/>
      <c r="D10" s="9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" t="s">
        <v>14</v>
      </c>
      <c r="C11" s="8" t="s">
        <v>15</v>
      </c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" t="s">
        <v>16</v>
      </c>
      <c r="C12" s="8" t="s">
        <v>17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9" t="s">
        <v>18</v>
      </c>
      <c r="C13" s="10"/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2" t="s">
        <v>19</v>
      </c>
      <c r="C14" s="13" t="s">
        <v>20</v>
      </c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" t="s">
        <v>21</v>
      </c>
      <c r="C15" s="15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" t="s">
        <v>22</v>
      </c>
      <c r="C16" s="16" t="s">
        <v>23</v>
      </c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7" t="s">
        <v>24</v>
      </c>
      <c r="C17" s="89">
        <v>44530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9" t="s">
        <v>25</v>
      </c>
      <c r="C18" s="20" t="s">
        <v>7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2" t="s">
        <v>26</v>
      </c>
      <c r="C19" s="8">
        <v>2008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4" t="s">
        <v>27</v>
      </c>
      <c r="C20" s="8">
        <v>2010</v>
      </c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4" t="s">
        <v>28</v>
      </c>
      <c r="C21" s="8">
        <v>2012</v>
      </c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4" t="s">
        <v>29</v>
      </c>
      <c r="C22" s="8">
        <v>2014</v>
      </c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24" t="s">
        <v>30</v>
      </c>
      <c r="C23" s="25">
        <v>2016</v>
      </c>
      <c r="D23" s="2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91" t="s">
        <v>31</v>
      </c>
      <c r="C24" s="92"/>
      <c r="D24" s="9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2" t="s">
        <v>31</v>
      </c>
      <c r="C25" s="90" t="s">
        <v>62</v>
      </c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2" t="s">
        <v>32</v>
      </c>
      <c r="C26" s="8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91" t="s">
        <v>33</v>
      </c>
      <c r="C27" s="92"/>
      <c r="D27" s="9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7" t="s">
        <v>34</v>
      </c>
      <c r="C28" s="28" t="s">
        <v>35</v>
      </c>
      <c r="D28" s="29" t="s">
        <v>36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30" t="s">
        <v>37</v>
      </c>
      <c r="C29" s="8" t="s">
        <v>2</v>
      </c>
      <c r="D29" s="31" t="s">
        <v>38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0"/>
      <c r="C30" s="8"/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3"/>
      <c r="C31" s="34"/>
      <c r="D31" s="3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D2"/>
    <mergeCell ref="B10:D10"/>
    <mergeCell ref="B24:D24"/>
    <mergeCell ref="B27:D27"/>
  </mergeCells>
  <dataValidations count="1">
    <dataValidation type="list" allowBlank="1" showErrorMessage="1" sqref="D16" xr:uid="{00000000-0002-0000-0000-000000000000}">
      <formula1>#N/A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00"/>
  <sheetViews>
    <sheetView tabSelected="1" topLeftCell="A37" zoomScale="80" zoomScaleNormal="80" workbookViewId="0">
      <selection activeCell="N82" sqref="N82"/>
    </sheetView>
  </sheetViews>
  <sheetFormatPr defaultColWidth="12.625" defaultRowHeight="15" customHeight="1" x14ac:dyDescent="0.2"/>
  <cols>
    <col min="1" max="1" width="47.625" customWidth="1"/>
    <col min="2" max="11" width="11.875" customWidth="1"/>
    <col min="12" max="12" width="14.875" customWidth="1"/>
    <col min="13" max="21" width="11.875" customWidth="1"/>
    <col min="22" max="22" width="11" customWidth="1"/>
    <col min="23" max="23" width="12.125" customWidth="1"/>
    <col min="24" max="24" width="11.875" customWidth="1"/>
    <col min="25" max="25" width="11" customWidth="1"/>
    <col min="26" max="26" width="11.625" customWidth="1"/>
    <col min="27" max="28" width="10.75" bestFit="1" customWidth="1"/>
    <col min="29" max="31" width="10.75" customWidth="1"/>
    <col min="32" max="32" width="7.625" customWidth="1"/>
  </cols>
  <sheetData>
    <row r="1" spans="1:32" ht="15.75" x14ac:dyDescent="0.25">
      <c r="A1" s="36" t="s">
        <v>39</v>
      </c>
    </row>
    <row r="3" spans="1:32" x14ac:dyDescent="0.25">
      <c r="A3" s="37" t="s">
        <v>40</v>
      </c>
      <c r="B3" s="37">
        <v>1990</v>
      </c>
      <c r="C3" s="37">
        <v>1991</v>
      </c>
      <c r="D3" s="37">
        <v>1992</v>
      </c>
      <c r="E3" s="37">
        <v>1993</v>
      </c>
      <c r="F3" s="37">
        <v>1994</v>
      </c>
      <c r="G3" s="37">
        <v>1995</v>
      </c>
      <c r="H3" s="37">
        <v>1996</v>
      </c>
      <c r="I3" s="37">
        <v>1997</v>
      </c>
      <c r="J3" s="37">
        <v>1998</v>
      </c>
      <c r="K3" s="37">
        <v>1999</v>
      </c>
      <c r="L3" s="38">
        <v>2000</v>
      </c>
      <c r="M3" s="37">
        <v>2001</v>
      </c>
      <c r="N3" s="37">
        <v>2002</v>
      </c>
      <c r="O3" s="37">
        <v>2003</v>
      </c>
      <c r="P3" s="37">
        <v>2004</v>
      </c>
      <c r="Q3" s="37">
        <v>2005</v>
      </c>
      <c r="R3" s="37">
        <v>2006</v>
      </c>
      <c r="S3" s="37">
        <v>2007</v>
      </c>
      <c r="T3" s="37">
        <v>2008</v>
      </c>
      <c r="U3" s="37">
        <v>2009</v>
      </c>
      <c r="V3" s="37">
        <v>2010</v>
      </c>
      <c r="W3" s="37">
        <v>2011</v>
      </c>
      <c r="X3" s="37">
        <v>2012</v>
      </c>
      <c r="Y3" s="37">
        <v>2013</v>
      </c>
      <c r="Z3" s="37">
        <v>2014</v>
      </c>
      <c r="AA3" s="37">
        <v>2015</v>
      </c>
      <c r="AB3" s="37">
        <v>2016</v>
      </c>
      <c r="AC3" s="37">
        <v>2017</v>
      </c>
      <c r="AD3" s="37">
        <v>2018</v>
      </c>
      <c r="AE3" s="37">
        <v>2019</v>
      </c>
    </row>
    <row r="4" spans="1:32" x14ac:dyDescent="0.25">
      <c r="A4" s="39" t="s">
        <v>41</v>
      </c>
      <c r="B4" s="40">
        <v>9607.971368180064</v>
      </c>
      <c r="C4" s="41">
        <v>9418.1344024419595</v>
      </c>
      <c r="D4" s="41">
        <v>9286.2743965858645</v>
      </c>
      <c r="E4" s="41">
        <v>9588.7392196774636</v>
      </c>
      <c r="F4" s="41">
        <v>9346.5180783489268</v>
      </c>
      <c r="G4" s="41">
        <v>9267.6887462419018</v>
      </c>
      <c r="H4" s="41">
        <v>10456.861145012486</v>
      </c>
      <c r="I4" s="41">
        <v>9344.6213358232235</v>
      </c>
      <c r="J4" s="41">
        <v>10663.424021258761</v>
      </c>
      <c r="K4" s="41">
        <v>10207.749251073024</v>
      </c>
      <c r="L4" s="40">
        <v>9744.421916771862</v>
      </c>
      <c r="M4" s="41">
        <v>9746.6740627016643</v>
      </c>
      <c r="N4" s="41">
        <v>10119.424583945496</v>
      </c>
      <c r="O4" s="41">
        <v>9906.2450575834246</v>
      </c>
      <c r="P4" s="41">
        <v>9013.5044160576708</v>
      </c>
      <c r="Q4" s="40">
        <v>9247.285690275874</v>
      </c>
      <c r="R4" s="41">
        <v>8767.1516355727708</v>
      </c>
      <c r="S4" s="41">
        <v>9376.5960061469959</v>
      </c>
      <c r="T4" s="41">
        <v>9064.1404666560593</v>
      </c>
      <c r="U4" s="41">
        <v>8925.7525859578691</v>
      </c>
      <c r="V4" s="41">
        <v>8870.4022764329547</v>
      </c>
      <c r="W4" s="41">
        <v>9763.8938293296414</v>
      </c>
      <c r="X4" s="41">
        <v>9495.4782437261329</v>
      </c>
      <c r="Y4" s="42">
        <v>8484.2257167080043</v>
      </c>
      <c r="Z4" s="43">
        <v>8045.0755378269305</v>
      </c>
      <c r="AA4" s="43">
        <v>7696.9706099310833</v>
      </c>
      <c r="AB4" s="43">
        <v>7446.4931947703044</v>
      </c>
      <c r="AC4" s="43">
        <v>7964.1004836223856</v>
      </c>
      <c r="AD4" s="43">
        <v>7429.5278218100329</v>
      </c>
      <c r="AE4" s="43">
        <v>8501.0979527173968</v>
      </c>
      <c r="AF4" s="44"/>
    </row>
    <row r="5" spans="1:32" x14ac:dyDescent="0.25">
      <c r="A5" s="45" t="s">
        <v>42</v>
      </c>
      <c r="B5" s="46">
        <v>932.24283262580616</v>
      </c>
      <c r="C5" s="47">
        <v>916.39552836907126</v>
      </c>
      <c r="D5" s="47">
        <v>926.51830713093352</v>
      </c>
      <c r="E5" s="47">
        <v>870.97803225822281</v>
      </c>
      <c r="F5" s="47">
        <v>794.23006277637683</v>
      </c>
      <c r="G5" s="47">
        <v>788.33102261349779</v>
      </c>
      <c r="H5" s="47">
        <v>841.60044346921802</v>
      </c>
      <c r="I5" s="47">
        <v>898.41225489788769</v>
      </c>
      <c r="J5" s="47">
        <v>888.70527678065582</v>
      </c>
      <c r="K5" s="47">
        <v>821.40237322171606</v>
      </c>
      <c r="L5" s="46">
        <v>888.41647721567597</v>
      </c>
      <c r="M5" s="47">
        <v>735.41357799061257</v>
      </c>
      <c r="N5" s="47">
        <v>717.34222682004815</v>
      </c>
      <c r="O5" s="47">
        <v>828.94396991492044</v>
      </c>
      <c r="P5" s="47">
        <v>775.14623743087895</v>
      </c>
      <c r="Q5" s="47">
        <v>861.66430424072098</v>
      </c>
      <c r="R5" s="47">
        <v>855.12915438742232</v>
      </c>
      <c r="S5" s="47">
        <v>895.05155258305604</v>
      </c>
      <c r="T5" s="47">
        <v>927.48074343811413</v>
      </c>
      <c r="U5" s="47">
        <v>680.96589794974113</v>
      </c>
      <c r="V5" s="47">
        <v>821.1033219650684</v>
      </c>
      <c r="W5" s="47">
        <v>1021.7181579812616</v>
      </c>
      <c r="X5" s="47">
        <v>785.86784546804313</v>
      </c>
      <c r="Y5" s="48">
        <v>877.62669467718547</v>
      </c>
      <c r="Z5" s="48">
        <v>835.88617798793621</v>
      </c>
      <c r="AA5" s="48">
        <v>734.15803860398114</v>
      </c>
      <c r="AB5" s="48">
        <v>768.27526883108635</v>
      </c>
      <c r="AC5" s="48">
        <v>587.7446238589032</v>
      </c>
      <c r="AD5" s="48">
        <v>651.21097201956138</v>
      </c>
      <c r="AE5" s="48">
        <v>763.00323050597979</v>
      </c>
      <c r="AF5" s="49"/>
    </row>
    <row r="6" spans="1:32" x14ac:dyDescent="0.25">
      <c r="A6" s="50" t="s">
        <v>43</v>
      </c>
      <c r="B6" s="51">
        <v>1468.1662585858935</v>
      </c>
      <c r="C6" s="52">
        <v>1450.6610618831508</v>
      </c>
      <c r="D6" s="52">
        <v>1463.3030295768913</v>
      </c>
      <c r="E6" s="52">
        <v>1483.5421300062249</v>
      </c>
      <c r="F6" s="52">
        <v>1466.0603289701253</v>
      </c>
      <c r="G6" s="52">
        <v>1448.6116118197972</v>
      </c>
      <c r="H6" s="52">
        <v>1412.7965544831031</v>
      </c>
      <c r="I6" s="52">
        <v>1376.0902198955091</v>
      </c>
      <c r="J6" s="52">
        <v>1250.8171969634459</v>
      </c>
      <c r="K6" s="52">
        <v>1231.6913432186686</v>
      </c>
      <c r="L6" s="51">
        <v>1244.2757055705949</v>
      </c>
      <c r="M6" s="52">
        <v>1230.9473652909116</v>
      </c>
      <c r="N6" s="52">
        <v>1191.2227236279207</v>
      </c>
      <c r="O6" s="52">
        <v>1192.2200165345832</v>
      </c>
      <c r="P6" s="52">
        <v>1233.9606196269626</v>
      </c>
      <c r="Q6" s="52">
        <v>1203.1254699662793</v>
      </c>
      <c r="R6" s="52">
        <v>1227.9728240551385</v>
      </c>
      <c r="S6" s="52">
        <v>1171.6818724488653</v>
      </c>
      <c r="T6" s="52">
        <v>1181.6916810420141</v>
      </c>
      <c r="U6" s="52">
        <v>1098.6823474788107</v>
      </c>
      <c r="V6" s="52">
        <v>1142.9650065717606</v>
      </c>
      <c r="W6" s="52">
        <v>1186.5513087539612</v>
      </c>
      <c r="X6" s="52">
        <v>1127.4605571478246</v>
      </c>
      <c r="Y6" s="53">
        <v>1108.5675006847339</v>
      </c>
      <c r="Z6" s="54">
        <v>1126.8740882572624</v>
      </c>
      <c r="AA6" s="54">
        <v>1163.9135224042066</v>
      </c>
      <c r="AB6" s="54">
        <v>1202.6464582228723</v>
      </c>
      <c r="AC6" s="54">
        <v>1755.1259244060329</v>
      </c>
      <c r="AD6" s="54">
        <v>1704.387146255996</v>
      </c>
      <c r="AE6" s="54">
        <v>1368.2968720288302</v>
      </c>
      <c r="AF6" s="55"/>
    </row>
    <row r="7" spans="1:32" x14ac:dyDescent="0.25">
      <c r="A7" s="56" t="s">
        <v>44</v>
      </c>
      <c r="B7" s="57">
        <v>-1545.4584978931143</v>
      </c>
      <c r="C7" s="58">
        <v>-1509.9716308059701</v>
      </c>
      <c r="D7" s="58">
        <v>-1294.7522859082333</v>
      </c>
      <c r="E7" s="58">
        <v>-308.61242362162693</v>
      </c>
      <c r="F7" s="58">
        <v>-813.76291928007515</v>
      </c>
      <c r="G7" s="58">
        <v>-1674.2993511534578</v>
      </c>
      <c r="H7" s="58">
        <v>-1092.104569479588</v>
      </c>
      <c r="I7" s="58">
        <v>-1651.5648827117293</v>
      </c>
      <c r="J7" s="58">
        <v>-2005.6412549001857</v>
      </c>
      <c r="K7" s="58">
        <v>-1793.6483450337892</v>
      </c>
      <c r="L7" s="57">
        <v>10056.096205276377</v>
      </c>
      <c r="M7" s="58">
        <v>-1274.00274066269</v>
      </c>
      <c r="N7" s="58">
        <v>-1125.5522470176929</v>
      </c>
      <c r="O7" s="58">
        <v>-1026.6018977758799</v>
      </c>
      <c r="P7" s="58">
        <v>-2409.4851345689963</v>
      </c>
      <c r="Q7" s="58">
        <v>-2027.8963077665132</v>
      </c>
      <c r="R7" s="58">
        <v>-2005.3024935041713</v>
      </c>
      <c r="S7" s="58">
        <v>5534.7033131518883</v>
      </c>
      <c r="T7" s="58">
        <v>-1059.8617611689033</v>
      </c>
      <c r="U7" s="58">
        <v>-2296.2620700540942</v>
      </c>
      <c r="V7" s="58">
        <v>-493.46346795913138</v>
      </c>
      <c r="W7" s="58">
        <v>246.21616516276254</v>
      </c>
      <c r="X7" s="58">
        <v>2409.2730611548136</v>
      </c>
      <c r="Y7" s="59">
        <v>-1760.0610651881061</v>
      </c>
      <c r="Z7" s="59">
        <v>-3251.9604895085481</v>
      </c>
      <c r="AA7" s="60">
        <v>-890.21343844195724</v>
      </c>
      <c r="AB7" s="60">
        <v>-1320.5993446492037</v>
      </c>
      <c r="AC7" s="60">
        <v>1359.6902927811111</v>
      </c>
      <c r="AD7" s="60">
        <v>-1762.9036310186377</v>
      </c>
      <c r="AE7" s="60">
        <v>1634.3585644239347</v>
      </c>
      <c r="AF7" s="61"/>
    </row>
    <row r="8" spans="1:32" x14ac:dyDescent="0.25">
      <c r="A8" s="62" t="s">
        <v>45</v>
      </c>
      <c r="B8" s="63">
        <v>406.67782469643919</v>
      </c>
      <c r="C8" s="63">
        <v>409.7205308882119</v>
      </c>
      <c r="D8" s="63">
        <v>399.52869145867805</v>
      </c>
      <c r="E8" s="63">
        <v>391.91873678638672</v>
      </c>
      <c r="F8" s="63">
        <v>400.15516736164636</v>
      </c>
      <c r="G8" s="63">
        <v>400.71564448534724</v>
      </c>
      <c r="H8" s="63">
        <v>392.46995900973837</v>
      </c>
      <c r="I8" s="63">
        <v>397.16674489905864</v>
      </c>
      <c r="J8" s="63">
        <v>406.89228900000001</v>
      </c>
      <c r="K8" s="63">
        <v>407.64090587365473</v>
      </c>
      <c r="L8" s="63">
        <v>412.66624041992378</v>
      </c>
      <c r="M8" s="63">
        <v>415.0949616847422</v>
      </c>
      <c r="N8" s="63">
        <v>421.62289737976562</v>
      </c>
      <c r="O8" s="63">
        <v>420.36033558204684</v>
      </c>
      <c r="P8" s="63">
        <v>424.07669195797314</v>
      </c>
      <c r="Q8" s="63">
        <v>435.2075640345974</v>
      </c>
      <c r="R8" s="63">
        <v>445.84782577892213</v>
      </c>
      <c r="S8" s="63">
        <v>452.26272265740033</v>
      </c>
      <c r="T8" s="63">
        <v>468.36668921369301</v>
      </c>
      <c r="U8" s="63">
        <v>485.11978962624516</v>
      </c>
      <c r="V8" s="63">
        <v>508.84019123077218</v>
      </c>
      <c r="W8" s="63">
        <v>513.2465575938345</v>
      </c>
      <c r="X8" s="63">
        <v>534.96313445685234</v>
      </c>
      <c r="Y8" s="64">
        <v>548.62481253412057</v>
      </c>
      <c r="Z8" s="64">
        <v>573.77867296448471</v>
      </c>
      <c r="AA8" s="64">
        <v>594.58165631122336</v>
      </c>
      <c r="AB8" s="64">
        <v>606.65372913192846</v>
      </c>
      <c r="AC8" s="64">
        <v>611.04449287436762</v>
      </c>
      <c r="AD8" s="64">
        <v>621.47731893351317</v>
      </c>
      <c r="AE8" s="64">
        <v>635.18325300629999</v>
      </c>
      <c r="AF8" s="65"/>
    </row>
    <row r="9" spans="1:32" ht="18.75" x14ac:dyDescent="0.3">
      <c r="A9" s="37" t="s">
        <v>46</v>
      </c>
      <c r="B9" s="66">
        <f>SUM(B4:B8)</f>
        <v>10869.599786195089</v>
      </c>
      <c r="C9" s="66">
        <f>SUM(C4:C8)</f>
        <v>10684.939892776423</v>
      </c>
      <c r="D9" s="66">
        <f t="shared" ref="D9:AB9" si="0">SUM(D4:D8)</f>
        <v>10780.872138844134</v>
      </c>
      <c r="E9" s="66">
        <f t="shared" si="0"/>
        <v>12026.56569510667</v>
      </c>
      <c r="F9" s="66">
        <f t="shared" si="0"/>
        <v>11193.200718176999</v>
      </c>
      <c r="G9" s="66">
        <f t="shared" si="0"/>
        <v>10231.047674007086</v>
      </c>
      <c r="H9" s="66">
        <f t="shared" si="0"/>
        <v>12011.623532494959</v>
      </c>
      <c r="I9" s="66">
        <f t="shared" si="0"/>
        <v>10364.72567280395</v>
      </c>
      <c r="J9" s="66">
        <f t="shared" si="0"/>
        <v>11204.197529102677</v>
      </c>
      <c r="K9" s="66">
        <f t="shared" si="0"/>
        <v>10874.835528353275</v>
      </c>
      <c r="L9" s="66">
        <f t="shared" si="0"/>
        <v>22345.876545254432</v>
      </c>
      <c r="M9" s="66">
        <f t="shared" si="0"/>
        <v>10854.12722700524</v>
      </c>
      <c r="N9" s="66">
        <f t="shared" si="0"/>
        <v>11324.060184755539</v>
      </c>
      <c r="O9" s="66">
        <f t="shared" si="0"/>
        <v>11321.167481839097</v>
      </c>
      <c r="P9" s="66">
        <f t="shared" si="0"/>
        <v>9037.2028305044896</v>
      </c>
      <c r="Q9" s="66">
        <f t="shared" si="0"/>
        <v>9719.3867207509575</v>
      </c>
      <c r="R9" s="66">
        <f t="shared" si="0"/>
        <v>9290.7989462900823</v>
      </c>
      <c r="S9" s="66">
        <f t="shared" si="0"/>
        <v>17430.295466988206</v>
      </c>
      <c r="T9" s="66">
        <f t="shared" si="0"/>
        <v>10581.817819180978</v>
      </c>
      <c r="U9" s="66">
        <f t="shared" si="0"/>
        <v>8894.2585509585733</v>
      </c>
      <c r="V9" s="66">
        <f t="shared" si="0"/>
        <v>10849.847328241427</v>
      </c>
      <c r="W9" s="66">
        <f t="shared" si="0"/>
        <v>12731.626018821462</v>
      </c>
      <c r="X9" s="66">
        <f t="shared" si="0"/>
        <v>14353.042841953666</v>
      </c>
      <c r="Y9" s="66">
        <f t="shared" si="0"/>
        <v>9258.9836594159369</v>
      </c>
      <c r="Z9" s="66">
        <f t="shared" si="0"/>
        <v>7329.653987528065</v>
      </c>
      <c r="AA9" s="66">
        <f t="shared" si="0"/>
        <v>9299.4103888085392</v>
      </c>
      <c r="AB9" s="66">
        <f t="shared" si="0"/>
        <v>8703.4693063069881</v>
      </c>
      <c r="AC9" s="66">
        <f t="shared" ref="AC9" si="1">SUM(AC4:AC8)</f>
        <v>12277.705817542801</v>
      </c>
      <c r="AD9" s="66">
        <f t="shared" ref="AD9" si="2">SUM(AD4:AD8)</f>
        <v>8643.699628000466</v>
      </c>
      <c r="AE9" s="66">
        <f t="shared" ref="AE9" si="3">SUM(AE4:AE8)</f>
        <v>12901.93987268244</v>
      </c>
      <c r="AF9" s="67"/>
    </row>
    <row r="10" spans="1:32" ht="18.75" x14ac:dyDescent="0.3">
      <c r="A10" s="37" t="s">
        <v>47</v>
      </c>
      <c r="B10" s="66">
        <f>SUM(B4:B6,B8)</f>
        <v>12415.058284088203</v>
      </c>
      <c r="C10" s="66">
        <f t="shared" ref="C10:AB10" si="4">SUM(C4:C6,C8)</f>
        <v>12194.911523582394</v>
      </c>
      <c r="D10" s="66">
        <f t="shared" si="4"/>
        <v>12075.624424752366</v>
      </c>
      <c r="E10" s="66">
        <f t="shared" si="4"/>
        <v>12335.178118728298</v>
      </c>
      <c r="F10" s="66">
        <f t="shared" si="4"/>
        <v>12006.963637457075</v>
      </c>
      <c r="G10" s="66">
        <f t="shared" si="4"/>
        <v>11905.347025160545</v>
      </c>
      <c r="H10" s="66">
        <f t="shared" si="4"/>
        <v>13103.728101974548</v>
      </c>
      <c r="I10" s="66">
        <f t="shared" si="4"/>
        <v>12016.290555515679</v>
      </c>
      <c r="J10" s="66">
        <f t="shared" si="4"/>
        <v>13209.838784002863</v>
      </c>
      <c r="K10" s="66">
        <f t="shared" si="4"/>
        <v>12668.483873387064</v>
      </c>
      <c r="L10" s="66">
        <f t="shared" si="4"/>
        <v>12289.780339978057</v>
      </c>
      <c r="M10" s="66">
        <f t="shared" si="4"/>
        <v>12128.12996766793</v>
      </c>
      <c r="N10" s="66">
        <f t="shared" si="4"/>
        <v>12449.612431773232</v>
      </c>
      <c r="O10" s="66">
        <f t="shared" si="4"/>
        <v>12347.769379614976</v>
      </c>
      <c r="P10" s="66">
        <f t="shared" si="4"/>
        <v>11446.687965073486</v>
      </c>
      <c r="Q10" s="66">
        <f t="shared" si="4"/>
        <v>11747.283028517471</v>
      </c>
      <c r="R10" s="66">
        <f t="shared" si="4"/>
        <v>11296.101439794254</v>
      </c>
      <c r="S10" s="66">
        <f t="shared" si="4"/>
        <v>11895.592153836318</v>
      </c>
      <c r="T10" s="66">
        <f t="shared" si="4"/>
        <v>11641.679580349881</v>
      </c>
      <c r="U10" s="66">
        <f t="shared" si="4"/>
        <v>11190.520621012667</v>
      </c>
      <c r="V10" s="66">
        <f t="shared" si="4"/>
        <v>11343.310796200558</v>
      </c>
      <c r="W10" s="66">
        <f t="shared" si="4"/>
        <v>12485.409853658699</v>
      </c>
      <c r="X10" s="66">
        <f t="shared" si="4"/>
        <v>11943.769780798852</v>
      </c>
      <c r="Y10" s="66">
        <f t="shared" si="4"/>
        <v>11019.044724604044</v>
      </c>
      <c r="Z10" s="66">
        <f t="shared" si="4"/>
        <v>10581.614477036614</v>
      </c>
      <c r="AA10" s="66">
        <f t="shared" si="4"/>
        <v>10189.623827250496</v>
      </c>
      <c r="AB10" s="66">
        <f t="shared" si="4"/>
        <v>10024.068650956193</v>
      </c>
      <c r="AC10" s="66">
        <f t="shared" ref="AC10:AE10" si="5">SUM(AC4:AC6,AC8)</f>
        <v>10918.015524761689</v>
      </c>
      <c r="AD10" s="66">
        <f t="shared" si="5"/>
        <v>10406.603259019104</v>
      </c>
      <c r="AE10" s="66">
        <f t="shared" si="5"/>
        <v>11267.581308258506</v>
      </c>
    </row>
    <row r="11" spans="1:32" x14ac:dyDescent="0.25">
      <c r="A11" s="1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1:32" x14ac:dyDescent="0.25">
      <c r="A12" s="37" t="s">
        <v>48</v>
      </c>
      <c r="B12" s="37">
        <v>1990</v>
      </c>
      <c r="C12" s="37">
        <v>1991</v>
      </c>
      <c r="D12" s="37">
        <v>1992</v>
      </c>
      <c r="E12" s="37">
        <v>1993</v>
      </c>
      <c r="F12" s="37">
        <v>1994</v>
      </c>
      <c r="G12" s="37">
        <v>1995</v>
      </c>
      <c r="H12" s="37">
        <v>1996</v>
      </c>
      <c r="I12" s="37">
        <v>1997</v>
      </c>
      <c r="J12" s="37">
        <v>1998</v>
      </c>
      <c r="K12" s="37">
        <v>1999</v>
      </c>
      <c r="L12" s="37">
        <v>2000</v>
      </c>
      <c r="M12" s="37">
        <v>2001</v>
      </c>
      <c r="N12" s="37">
        <v>2002</v>
      </c>
      <c r="O12" s="37">
        <v>2003</v>
      </c>
      <c r="P12" s="37">
        <v>2004</v>
      </c>
      <c r="Q12" s="37">
        <v>2005</v>
      </c>
      <c r="R12" s="37">
        <v>2006</v>
      </c>
      <c r="S12" s="37">
        <v>2007</v>
      </c>
      <c r="T12" s="37">
        <v>2008</v>
      </c>
      <c r="U12" s="37">
        <v>2009</v>
      </c>
      <c r="V12" s="37">
        <v>2010</v>
      </c>
      <c r="W12" s="37">
        <v>2011</v>
      </c>
      <c r="X12" s="37">
        <v>2012</v>
      </c>
      <c r="Y12" s="37">
        <v>2013</v>
      </c>
      <c r="Z12" s="37">
        <v>2014</v>
      </c>
      <c r="AA12" s="37">
        <v>2015</v>
      </c>
      <c r="AB12" s="37">
        <v>2016</v>
      </c>
      <c r="AC12" s="37">
        <v>2017</v>
      </c>
      <c r="AD12" s="37">
        <v>2018</v>
      </c>
      <c r="AE12" s="37">
        <v>2019</v>
      </c>
      <c r="AF12" s="69"/>
    </row>
    <row r="13" spans="1:32" x14ac:dyDescent="0.25">
      <c r="A13" s="39" t="s">
        <v>41</v>
      </c>
      <c r="B13" s="84">
        <f t="shared" ref="B13:AB13" si="6">B4/B$9</f>
        <v>0.88393055468175075</v>
      </c>
      <c r="C13" s="84">
        <f t="shared" si="6"/>
        <v>0.88144009203169316</v>
      </c>
      <c r="D13" s="84">
        <f t="shared" si="6"/>
        <v>0.86136578534558972</v>
      </c>
      <c r="E13" s="84">
        <f t="shared" si="6"/>
        <v>0.79729654023998708</v>
      </c>
      <c r="F13" s="84">
        <f t="shared" si="6"/>
        <v>0.83501746405483601</v>
      </c>
      <c r="G13" s="84">
        <f t="shared" si="6"/>
        <v>0.90583965997806015</v>
      </c>
      <c r="H13" s="84">
        <f t="shared" si="6"/>
        <v>0.87056184509309786</v>
      </c>
      <c r="I13" s="84">
        <f t="shared" si="6"/>
        <v>0.9015792246525749</v>
      </c>
      <c r="J13" s="84">
        <f t="shared" si="6"/>
        <v>0.95173473990981794</v>
      </c>
      <c r="K13" s="84">
        <f t="shared" si="6"/>
        <v>0.93865780539475763</v>
      </c>
      <c r="L13" s="84">
        <f t="shared" si="6"/>
        <v>0.43607248509753688</v>
      </c>
      <c r="M13" s="84">
        <f t="shared" si="6"/>
        <v>0.89796939531460307</v>
      </c>
      <c r="N13" s="84">
        <f t="shared" si="6"/>
        <v>0.8936215826164785</v>
      </c>
      <c r="O13" s="84">
        <f t="shared" si="6"/>
        <v>0.87501974274955063</v>
      </c>
      <c r="P13" s="84">
        <f t="shared" si="6"/>
        <v>0.99737768257598181</v>
      </c>
      <c r="Q13" s="84">
        <f t="shared" si="6"/>
        <v>0.95142687043544172</v>
      </c>
      <c r="R13" s="84">
        <f t="shared" si="6"/>
        <v>0.94363807528884158</v>
      </c>
      <c r="S13" s="84">
        <f t="shared" si="6"/>
        <v>0.53794819622568257</v>
      </c>
      <c r="T13" s="84">
        <f t="shared" si="6"/>
        <v>0.85657687757826229</v>
      </c>
      <c r="U13" s="84">
        <f t="shared" si="6"/>
        <v>1.0035409399017192</v>
      </c>
      <c r="V13" s="84">
        <f t="shared" si="6"/>
        <v>0.81756010090058051</v>
      </c>
      <c r="W13" s="84">
        <f t="shared" si="6"/>
        <v>0.76690077252469147</v>
      </c>
      <c r="X13" s="84">
        <f t="shared" si="6"/>
        <v>0.66156551947096776</v>
      </c>
      <c r="Y13" s="84">
        <f t="shared" si="6"/>
        <v>0.91632365157918372</v>
      </c>
      <c r="Z13" s="84">
        <f t="shared" si="6"/>
        <v>1.0976064561186936</v>
      </c>
      <c r="AA13" s="84">
        <f t="shared" si="6"/>
        <v>0.82768372274376378</v>
      </c>
      <c r="AB13" s="84">
        <f t="shared" si="6"/>
        <v>0.85557757862995931</v>
      </c>
      <c r="AC13" s="84">
        <f t="shared" ref="AC13:AE13" si="7">AC4/AC$9</f>
        <v>0.64866356972350725</v>
      </c>
      <c r="AD13" s="84">
        <f t="shared" si="7"/>
        <v>0.85953100426381823</v>
      </c>
      <c r="AE13" s="84">
        <f t="shared" si="7"/>
        <v>0.65890075729750974</v>
      </c>
      <c r="AF13" s="70"/>
    </row>
    <row r="14" spans="1:32" x14ac:dyDescent="0.25">
      <c r="A14" s="71" t="s">
        <v>42</v>
      </c>
      <c r="B14" s="85">
        <f t="shared" ref="B14:AB14" si="8">B5/B$9</f>
        <v>8.5766067837180091E-2</v>
      </c>
      <c r="C14" s="85">
        <f t="shared" si="8"/>
        <v>8.5765155215201769E-2</v>
      </c>
      <c r="D14" s="85">
        <f t="shared" si="8"/>
        <v>8.5940941994166881E-2</v>
      </c>
      <c r="E14" s="85">
        <f t="shared" si="8"/>
        <v>7.2421176114524824E-2</v>
      </c>
      <c r="F14" s="85">
        <f t="shared" si="8"/>
        <v>7.0956474628977306E-2</v>
      </c>
      <c r="G14" s="85">
        <f t="shared" si="8"/>
        <v>7.7052814895616703E-2</v>
      </c>
      <c r="H14" s="85">
        <f t="shared" si="8"/>
        <v>7.0065502901622112E-2</v>
      </c>
      <c r="I14" s="85">
        <f t="shared" si="8"/>
        <v>8.6679790981370172E-2</v>
      </c>
      <c r="J14" s="85">
        <f t="shared" si="8"/>
        <v>7.931895831649359E-2</v>
      </c>
      <c r="K14" s="85">
        <f t="shared" si="8"/>
        <v>7.5532395049113646E-2</v>
      </c>
      <c r="L14" s="85">
        <f t="shared" si="8"/>
        <v>3.9757512998716889E-2</v>
      </c>
      <c r="M14" s="85">
        <f t="shared" si="8"/>
        <v>6.7754280248428639E-2</v>
      </c>
      <c r="N14" s="85">
        <f t="shared" si="8"/>
        <v>6.334673386721619E-2</v>
      </c>
      <c r="O14" s="85">
        <f t="shared" si="8"/>
        <v>7.3220714316317173E-2</v>
      </c>
      <c r="P14" s="85">
        <f t="shared" si="8"/>
        <v>8.5772805144355438E-2</v>
      </c>
      <c r="Q14" s="85">
        <f t="shared" si="8"/>
        <v>8.865418456918292E-2</v>
      </c>
      <c r="R14" s="85">
        <f t="shared" si="8"/>
        <v>9.2040432618433185E-2</v>
      </c>
      <c r="S14" s="85">
        <f t="shared" si="8"/>
        <v>5.1350337363943302E-2</v>
      </c>
      <c r="T14" s="85">
        <f t="shared" si="8"/>
        <v>8.7648526868127477E-2</v>
      </c>
      <c r="U14" s="85">
        <f t="shared" si="8"/>
        <v>7.6562413162179821E-2</v>
      </c>
      <c r="V14" s="85">
        <f t="shared" si="8"/>
        <v>7.5678790412819122E-2</v>
      </c>
      <c r="W14" s="85">
        <f t="shared" si="8"/>
        <v>8.0250406073099509E-2</v>
      </c>
      <c r="X14" s="85">
        <f t="shared" si="8"/>
        <v>5.4752699766976706E-2</v>
      </c>
      <c r="Y14" s="85">
        <f t="shared" si="8"/>
        <v>9.4786504324876064E-2</v>
      </c>
      <c r="Z14" s="85">
        <f t="shared" si="8"/>
        <v>0.1140416968400223</v>
      </c>
      <c r="AA14" s="85">
        <f t="shared" si="8"/>
        <v>7.8946729728963286E-2</v>
      </c>
      <c r="AB14" s="85">
        <f t="shared" si="8"/>
        <v>8.8272301744587528E-2</v>
      </c>
      <c r="AC14" s="85">
        <f t="shared" ref="AC14:AE14" si="9">AC5/AC$9</f>
        <v>4.7870883420183745E-2</v>
      </c>
      <c r="AD14" s="85">
        <f t="shared" si="9"/>
        <v>7.5339380131862019E-2</v>
      </c>
      <c r="AE14" s="85">
        <f t="shared" si="9"/>
        <v>5.9138644113626918E-2</v>
      </c>
      <c r="AF14" s="70"/>
    </row>
    <row r="15" spans="1:32" x14ac:dyDescent="0.25">
      <c r="A15" s="50" t="s">
        <v>43</v>
      </c>
      <c r="B15" s="86">
        <f t="shared" ref="B15:AB15" si="10">B6/B$9</f>
        <v>0.13507086621998124</v>
      </c>
      <c r="C15" s="86">
        <f t="shared" si="10"/>
        <v>0.13576689026242192</v>
      </c>
      <c r="D15" s="86">
        <f t="shared" si="10"/>
        <v>0.13573141492927293</v>
      </c>
      <c r="E15" s="86">
        <f t="shared" si="10"/>
        <v>0.12335542561496535</v>
      </c>
      <c r="F15" s="86">
        <f t="shared" si="10"/>
        <v>0.13097775746925924</v>
      </c>
      <c r="G15" s="86">
        <f t="shared" si="10"/>
        <v>0.1415897626496383</v>
      </c>
      <c r="H15" s="86">
        <f t="shared" si="10"/>
        <v>0.11761911707114985</v>
      </c>
      <c r="I15" s="86">
        <f t="shared" si="10"/>
        <v>0.13276668030937261</v>
      </c>
      <c r="J15" s="86">
        <f t="shared" si="10"/>
        <v>0.11163826715072395</v>
      </c>
      <c r="K15" s="86">
        <f t="shared" si="10"/>
        <v>0.11326068702440209</v>
      </c>
      <c r="L15" s="86">
        <f t="shared" si="10"/>
        <v>5.5682564210480269E-2</v>
      </c>
      <c r="M15" s="86">
        <f t="shared" si="10"/>
        <v>0.11340823076297606</v>
      </c>
      <c r="N15" s="86">
        <f t="shared" si="10"/>
        <v>0.10519395907410894</v>
      </c>
      <c r="O15" s="86">
        <f t="shared" si="10"/>
        <v>0.10530892846935518</v>
      </c>
      <c r="P15" s="86">
        <f t="shared" si="10"/>
        <v>0.13654231765849151</v>
      </c>
      <c r="Q15" s="86">
        <f t="shared" si="10"/>
        <v>0.12378615076582951</v>
      </c>
      <c r="R15" s="86">
        <f t="shared" si="10"/>
        <v>0.13217085324459438</v>
      </c>
      <c r="S15" s="86">
        <f t="shared" si="10"/>
        <v>6.7220998902052534E-2</v>
      </c>
      <c r="T15" s="86">
        <f t="shared" si="10"/>
        <v>0.11167189808352568</v>
      </c>
      <c r="U15" s="86">
        <f t="shared" si="10"/>
        <v>0.12352714295228137</v>
      </c>
      <c r="V15" s="86">
        <f t="shared" si="10"/>
        <v>0.10534387922645687</v>
      </c>
      <c r="W15" s="86">
        <f t="shared" si="10"/>
        <v>9.3197153843496069E-2</v>
      </c>
      <c r="X15" s="86">
        <f t="shared" si="10"/>
        <v>7.8552023397594775E-2</v>
      </c>
      <c r="Y15" s="86">
        <f t="shared" si="10"/>
        <v>0.11972885377731221</v>
      </c>
      <c r="Z15" s="86">
        <f t="shared" si="10"/>
        <v>0.15374178510673492</v>
      </c>
      <c r="AA15" s="86">
        <f t="shared" si="10"/>
        <v>0.12515992667717182</v>
      </c>
      <c r="AB15" s="86">
        <f t="shared" si="10"/>
        <v>0.1381801228794329</v>
      </c>
      <c r="AC15" s="86">
        <f t="shared" ref="AC15:AE15" si="11">AC6/AC$9</f>
        <v>0.14295227060239948</v>
      </c>
      <c r="AD15" s="86">
        <f t="shared" si="11"/>
        <v>0.19718259768476815</v>
      </c>
      <c r="AE15" s="86">
        <f t="shared" si="11"/>
        <v>0.1060535768676116</v>
      </c>
      <c r="AF15" s="70"/>
    </row>
    <row r="16" spans="1:32" x14ac:dyDescent="0.25">
      <c r="A16" s="56" t="s">
        <v>44</v>
      </c>
      <c r="B16" s="87">
        <f t="shared" ref="B16:AB16" si="12">B7/B$9</f>
        <v>-0.14218172962135373</v>
      </c>
      <c r="C16" s="87">
        <f t="shared" si="12"/>
        <v>-0.14131774684355405</v>
      </c>
      <c r="D16" s="87">
        <f t="shared" si="12"/>
        <v>-0.1200971748141936</v>
      </c>
      <c r="E16" s="87">
        <f t="shared" si="12"/>
        <v>-2.5660893678666235E-2</v>
      </c>
      <c r="F16" s="87">
        <f t="shared" si="12"/>
        <v>-7.2701539065459564E-2</v>
      </c>
      <c r="G16" s="87">
        <f t="shared" si="12"/>
        <v>-0.16364886612806709</v>
      </c>
      <c r="H16" s="87">
        <f t="shared" si="12"/>
        <v>-9.0920645866491345E-2</v>
      </c>
      <c r="I16" s="87">
        <f t="shared" si="12"/>
        <v>-0.15934477523561263</v>
      </c>
      <c r="J16" s="87">
        <f t="shared" si="12"/>
        <v>-0.17900802352784062</v>
      </c>
      <c r="K16" s="87">
        <f t="shared" si="12"/>
        <v>-0.16493567561158259</v>
      </c>
      <c r="L16" s="87">
        <f t="shared" si="12"/>
        <v>0.45002021670132153</v>
      </c>
      <c r="M16" s="87">
        <f t="shared" si="12"/>
        <v>-0.11737495922223494</v>
      </c>
      <c r="N16" s="87">
        <f t="shared" si="12"/>
        <v>-9.9394760240934826E-2</v>
      </c>
      <c r="O16" s="87">
        <f t="shared" si="12"/>
        <v>-9.0679861367894091E-2</v>
      </c>
      <c r="P16" s="87">
        <f t="shared" si="12"/>
        <v>-0.26661846367284531</v>
      </c>
      <c r="Q16" s="87">
        <f t="shared" si="12"/>
        <v>-0.20864447171722683</v>
      </c>
      <c r="R16" s="87">
        <f t="shared" si="12"/>
        <v>-0.21583746511971508</v>
      </c>
      <c r="S16" s="87">
        <f t="shared" si="12"/>
        <v>0.31753353370482101</v>
      </c>
      <c r="T16" s="87">
        <f t="shared" si="12"/>
        <v>-0.10015876093120411</v>
      </c>
      <c r="U16" s="87">
        <f t="shared" si="12"/>
        <v>-0.25817352361615525</v>
      </c>
      <c r="V16" s="87">
        <f t="shared" si="12"/>
        <v>-4.5481143930447665E-2</v>
      </c>
      <c r="W16" s="87">
        <f t="shared" si="12"/>
        <v>1.9338941058964141E-2</v>
      </c>
      <c r="X16" s="87">
        <f t="shared" si="12"/>
        <v>0.16785799970669321</v>
      </c>
      <c r="Y16" s="87">
        <f t="shared" si="12"/>
        <v>-0.19009225309499381</v>
      </c>
      <c r="Z16" s="87">
        <f t="shared" si="12"/>
        <v>-0.44367176063726793</v>
      </c>
      <c r="AA16" s="87">
        <f t="shared" si="12"/>
        <v>-9.5727944162276438E-2</v>
      </c>
      <c r="AB16" s="87">
        <f t="shared" si="12"/>
        <v>-0.15173252161551584</v>
      </c>
      <c r="AC16" s="87">
        <f t="shared" ref="AC16:AE16" si="13">AC7/AC$9</f>
        <v>0.11074465482291811</v>
      </c>
      <c r="AD16" s="87">
        <f t="shared" si="13"/>
        <v>-0.2039524401458693</v>
      </c>
      <c r="AE16" s="87">
        <f t="shared" si="13"/>
        <v>0.12667541319770043</v>
      </c>
      <c r="AF16" s="70"/>
    </row>
    <row r="17" spans="1:32" x14ac:dyDescent="0.25">
      <c r="A17" s="62" t="s">
        <v>45</v>
      </c>
      <c r="B17" s="88">
        <f t="shared" ref="B17:AB17" si="14">B8/B$9</f>
        <v>3.7414240882441635E-2</v>
      </c>
      <c r="C17" s="88">
        <f t="shared" si="14"/>
        <v>3.8345609334237279E-2</v>
      </c>
      <c r="D17" s="88">
        <f t="shared" si="14"/>
        <v>3.7059032545164135E-2</v>
      </c>
      <c r="E17" s="88">
        <f t="shared" si="14"/>
        <v>3.2587751709189046E-2</v>
      </c>
      <c r="F17" s="88">
        <f t="shared" si="14"/>
        <v>3.5749842912387114E-2</v>
      </c>
      <c r="G17" s="88">
        <f t="shared" si="14"/>
        <v>3.9166628604751987E-2</v>
      </c>
      <c r="H17" s="88">
        <f t="shared" si="14"/>
        <v>3.2674180800621351E-2</v>
      </c>
      <c r="I17" s="88">
        <f t="shared" si="14"/>
        <v>3.8319079292294847E-2</v>
      </c>
      <c r="J17" s="88">
        <f t="shared" si="14"/>
        <v>3.6316058150805131E-2</v>
      </c>
      <c r="K17" s="88">
        <f t="shared" si="14"/>
        <v>3.7484788143309224E-2</v>
      </c>
      <c r="L17" s="88">
        <f t="shared" si="14"/>
        <v>1.846722099194454E-2</v>
      </c>
      <c r="M17" s="88">
        <f t="shared" si="14"/>
        <v>3.8243052896227286E-2</v>
      </c>
      <c r="N17" s="88">
        <f t="shared" si="14"/>
        <v>3.7232484683131124E-2</v>
      </c>
      <c r="O17" s="88">
        <f t="shared" si="14"/>
        <v>3.7130475832670956E-2</v>
      </c>
      <c r="P17" s="88">
        <f t="shared" si="14"/>
        <v>4.6925658294016584E-2</v>
      </c>
      <c r="Q17" s="88">
        <f t="shared" si="14"/>
        <v>4.4777265946772782E-2</v>
      </c>
      <c r="R17" s="88">
        <f t="shared" si="14"/>
        <v>4.7988103967845953E-2</v>
      </c>
      <c r="S17" s="88">
        <f t="shared" si="14"/>
        <v>2.5946933803500646E-2</v>
      </c>
      <c r="T17" s="88">
        <f t="shared" si="14"/>
        <v>4.4261458401288568E-2</v>
      </c>
      <c r="U17" s="88">
        <f t="shared" si="14"/>
        <v>5.4543027599974779E-2</v>
      </c>
      <c r="V17" s="88">
        <f t="shared" si="14"/>
        <v>4.6898373390590962E-2</v>
      </c>
      <c r="W17" s="88">
        <f t="shared" si="14"/>
        <v>4.0312726499748743E-2</v>
      </c>
      <c r="X17" s="88">
        <f t="shared" si="14"/>
        <v>3.7271757657767558E-2</v>
      </c>
      <c r="Y17" s="88">
        <f t="shared" si="14"/>
        <v>5.9253243413621946E-2</v>
      </c>
      <c r="Z17" s="88">
        <f t="shared" si="14"/>
        <v>7.8281822571817233E-2</v>
      </c>
      <c r="AA17" s="88">
        <f t="shared" si="14"/>
        <v>6.3937565012377351E-2</v>
      </c>
      <c r="AB17" s="88">
        <f t="shared" si="14"/>
        <v>6.970251836153607E-2</v>
      </c>
      <c r="AC17" s="88">
        <f t="shared" ref="AC17:AE17" si="15">AC8/AC$9</f>
        <v>4.9768621430991332E-2</v>
      </c>
      <c r="AD17" s="88">
        <f t="shared" si="15"/>
        <v>7.1899458065420835E-2</v>
      </c>
      <c r="AE17" s="88">
        <f t="shared" si="15"/>
        <v>4.9231608523551365E-2</v>
      </c>
      <c r="AF17" s="70"/>
    </row>
    <row r="18" spans="1:32" x14ac:dyDescent="0.25">
      <c r="A18" s="37" t="s">
        <v>46</v>
      </c>
      <c r="B18" s="70">
        <f t="shared" ref="B18:X18" si="16">B9/B$9</f>
        <v>1</v>
      </c>
      <c r="C18" s="70">
        <f t="shared" si="16"/>
        <v>1</v>
      </c>
      <c r="D18" s="70">
        <f t="shared" si="16"/>
        <v>1</v>
      </c>
      <c r="E18" s="70">
        <f t="shared" si="16"/>
        <v>1</v>
      </c>
      <c r="F18" s="70">
        <f t="shared" si="16"/>
        <v>1</v>
      </c>
      <c r="G18" s="70">
        <f t="shared" si="16"/>
        <v>1</v>
      </c>
      <c r="H18" s="70">
        <f t="shared" si="16"/>
        <v>1</v>
      </c>
      <c r="I18" s="70">
        <f t="shared" si="16"/>
        <v>1</v>
      </c>
      <c r="J18" s="70">
        <f t="shared" si="16"/>
        <v>1</v>
      </c>
      <c r="K18" s="70">
        <f t="shared" si="16"/>
        <v>1</v>
      </c>
      <c r="L18" s="70">
        <f t="shared" si="16"/>
        <v>1</v>
      </c>
      <c r="M18" s="70">
        <f t="shared" si="16"/>
        <v>1</v>
      </c>
      <c r="N18" s="70">
        <f t="shared" si="16"/>
        <v>1</v>
      </c>
      <c r="O18" s="70">
        <f t="shared" si="16"/>
        <v>1</v>
      </c>
      <c r="P18" s="70">
        <f t="shared" si="16"/>
        <v>1</v>
      </c>
      <c r="Q18" s="70">
        <f t="shared" si="16"/>
        <v>1</v>
      </c>
      <c r="R18" s="70">
        <f t="shared" si="16"/>
        <v>1</v>
      </c>
      <c r="S18" s="70">
        <f t="shared" si="16"/>
        <v>1</v>
      </c>
      <c r="T18" s="70">
        <f t="shared" si="16"/>
        <v>1</v>
      </c>
      <c r="U18" s="70">
        <f t="shared" si="16"/>
        <v>1</v>
      </c>
      <c r="V18" s="70">
        <f t="shared" si="16"/>
        <v>1</v>
      </c>
      <c r="W18" s="70">
        <f t="shared" si="16"/>
        <v>1</v>
      </c>
      <c r="X18" s="70">
        <f t="shared" si="16"/>
        <v>1</v>
      </c>
      <c r="Y18" s="70">
        <f t="shared" ref="Y18:AB18" si="17">SUM(Y13:Y17)</f>
        <v>1.0000000000000002</v>
      </c>
      <c r="Z18" s="70">
        <f t="shared" si="17"/>
        <v>0.99999999999999989</v>
      </c>
      <c r="AA18" s="70">
        <f t="shared" si="17"/>
        <v>0.99999999999999989</v>
      </c>
      <c r="AB18" s="70">
        <f t="shared" si="17"/>
        <v>1</v>
      </c>
      <c r="AC18" s="70">
        <f t="shared" ref="AC18:AE18" si="18">SUM(AC13:AC17)</f>
        <v>0.99999999999999989</v>
      </c>
      <c r="AD18" s="70">
        <f t="shared" si="18"/>
        <v>0.99999999999999989</v>
      </c>
      <c r="AE18" s="70">
        <f t="shared" si="18"/>
        <v>1</v>
      </c>
      <c r="AF18" s="70"/>
    </row>
    <row r="19" spans="1:32" x14ac:dyDescent="0.25">
      <c r="V19" s="1"/>
      <c r="W19" s="1"/>
    </row>
    <row r="20" spans="1:32" x14ac:dyDescent="0.25">
      <c r="A20" s="37" t="s">
        <v>40</v>
      </c>
      <c r="B20" s="37">
        <v>1990</v>
      </c>
      <c r="C20" s="37">
        <v>1991</v>
      </c>
      <c r="D20" s="37">
        <v>1992</v>
      </c>
      <c r="E20" s="37">
        <v>1993</v>
      </c>
      <c r="F20" s="37">
        <v>1994</v>
      </c>
      <c r="G20" s="37">
        <v>1995</v>
      </c>
      <c r="H20" s="37">
        <v>1996</v>
      </c>
      <c r="I20" s="37">
        <v>1997</v>
      </c>
      <c r="J20" s="37">
        <v>1998</v>
      </c>
      <c r="K20" s="37">
        <v>1999</v>
      </c>
      <c r="L20" s="37">
        <v>2000</v>
      </c>
      <c r="M20" s="37">
        <v>2001</v>
      </c>
      <c r="N20" s="37">
        <v>2002</v>
      </c>
      <c r="O20" s="37">
        <v>2003</v>
      </c>
      <c r="P20" s="37">
        <v>2004</v>
      </c>
      <c r="Q20" s="37">
        <v>2005</v>
      </c>
      <c r="R20" s="37">
        <v>2006</v>
      </c>
      <c r="S20" s="37">
        <v>2007</v>
      </c>
      <c r="T20" s="37">
        <v>2008</v>
      </c>
      <c r="U20" s="37">
        <v>2009</v>
      </c>
      <c r="V20" s="37">
        <v>2010</v>
      </c>
      <c r="W20" s="37">
        <v>2011</v>
      </c>
      <c r="X20" s="37">
        <v>2012</v>
      </c>
      <c r="Y20" s="37">
        <v>2013</v>
      </c>
      <c r="Z20" s="37">
        <v>2014</v>
      </c>
      <c r="AA20" s="37">
        <v>2015</v>
      </c>
      <c r="AB20" s="37">
        <v>2016</v>
      </c>
      <c r="AC20" s="37">
        <v>2017</v>
      </c>
      <c r="AD20" s="37">
        <v>2018</v>
      </c>
      <c r="AE20" s="37">
        <v>2019</v>
      </c>
    </row>
    <row r="21" spans="1:32" ht="15.75" customHeight="1" x14ac:dyDescent="0.25">
      <c r="A21" s="37" t="s">
        <v>49</v>
      </c>
      <c r="B21" s="72">
        <v>10147.40918622555</v>
      </c>
      <c r="C21" s="73">
        <v>9919.2177429796429</v>
      </c>
      <c r="D21" s="73">
        <v>9814.8139397310006</v>
      </c>
      <c r="E21" s="73">
        <v>10013.218158092997</v>
      </c>
      <c r="F21" s="73">
        <v>9705.2564341268771</v>
      </c>
      <c r="G21" s="73">
        <v>9636.4727603347492</v>
      </c>
      <c r="H21" s="73">
        <v>10869.128340826333</v>
      </c>
      <c r="I21" s="73">
        <v>9828.1215654442058</v>
      </c>
      <c r="J21" s="73">
        <v>11096.979917627528</v>
      </c>
      <c r="K21" s="73">
        <v>10609.093715737474</v>
      </c>
      <c r="L21" s="73">
        <v>10236.680289772414</v>
      </c>
      <c r="M21" s="73">
        <v>10071.913811029486</v>
      </c>
      <c r="N21" s="73">
        <v>10396.361350745297</v>
      </c>
      <c r="O21" s="74">
        <v>10306.198217827854</v>
      </c>
      <c r="P21" s="73">
        <v>9391.6450542553466</v>
      </c>
      <c r="Q21" s="73">
        <v>9688.8088446499714</v>
      </c>
      <c r="R21" s="73">
        <v>9163.1529402491142</v>
      </c>
      <c r="S21" s="73">
        <v>9807.2467219517384</v>
      </c>
      <c r="T21" s="74">
        <v>9454.2088674753904</v>
      </c>
      <c r="U21" s="73">
        <v>9057.0000180310344</v>
      </c>
      <c r="V21" s="73">
        <v>9146.2343738806867</v>
      </c>
      <c r="W21" s="73">
        <v>10205.246012468029</v>
      </c>
      <c r="X21" s="74">
        <v>9745.0972047447412</v>
      </c>
      <c r="Y21" s="74">
        <v>8869.972694403059</v>
      </c>
      <c r="Z21" s="74">
        <v>8411.3649293624094</v>
      </c>
      <c r="AA21" s="75">
        <v>7970.6439694630153</v>
      </c>
      <c r="AB21" s="75">
        <v>7717.0339058620984</v>
      </c>
      <c r="AC21" s="75">
        <v>8123.4107451221098</v>
      </c>
      <c r="AD21" s="75">
        <v>7620.6794412999225</v>
      </c>
      <c r="AE21" s="75">
        <v>8698.1874485149456</v>
      </c>
    </row>
    <row r="22" spans="1:32" ht="15.75" customHeight="1" x14ac:dyDescent="0.25">
      <c r="A22" s="37" t="s">
        <v>50</v>
      </c>
      <c r="B22" s="74">
        <v>8601.9506883324375</v>
      </c>
      <c r="C22" s="73">
        <v>8409.2461121736724</v>
      </c>
      <c r="D22" s="73">
        <v>8520.0616538227659</v>
      </c>
      <c r="E22" s="73">
        <v>9704.6057344713663</v>
      </c>
      <c r="F22" s="73">
        <v>8891.4935148467994</v>
      </c>
      <c r="G22" s="73">
        <v>7962.1734091812868</v>
      </c>
      <c r="H22" s="73">
        <v>9777.0237713467468</v>
      </c>
      <c r="I22" s="73">
        <v>8176.5566827324747</v>
      </c>
      <c r="J22" s="73">
        <v>9091.338662727343</v>
      </c>
      <c r="K22" s="73">
        <v>8815.4453707036864</v>
      </c>
      <c r="L22" s="73">
        <v>20292.776495048784</v>
      </c>
      <c r="M22" s="73">
        <v>8797.9110703667902</v>
      </c>
      <c r="N22" s="73">
        <v>9270.8091037276026</v>
      </c>
      <c r="O22" s="74">
        <v>9279.5963200519782</v>
      </c>
      <c r="P22" s="73">
        <v>6982.1599196863517</v>
      </c>
      <c r="Q22" s="73">
        <v>7660.9125368834584</v>
      </c>
      <c r="R22" s="73">
        <v>7157.8504467449429</v>
      </c>
      <c r="S22" s="73">
        <v>15341.950035103631</v>
      </c>
      <c r="T22" s="74">
        <v>8394.3471063064844</v>
      </c>
      <c r="U22" s="73">
        <v>6760.7379479769388</v>
      </c>
      <c r="V22" s="73">
        <v>8652.770905921554</v>
      </c>
      <c r="W22" s="73">
        <v>10451.462177630787</v>
      </c>
      <c r="X22" s="74">
        <v>12154.370265899553</v>
      </c>
      <c r="Y22" s="76">
        <v>7109.9116292149502</v>
      </c>
      <c r="Z22" s="76">
        <v>5159.4044398538617</v>
      </c>
      <c r="AA22" s="75">
        <v>7080.4305310210575</v>
      </c>
      <c r="AB22" s="75">
        <v>6396.4345612128946</v>
      </c>
      <c r="AC22" s="75">
        <v>9483.1010379032214</v>
      </c>
      <c r="AD22" s="75">
        <v>5857.7758102812886</v>
      </c>
      <c r="AE22" s="75">
        <v>10332.546012938879</v>
      </c>
    </row>
    <row r="23" spans="1:32" ht="15.75" customHeight="1" x14ac:dyDescent="0.25">
      <c r="A23" s="37" t="s">
        <v>51</v>
      </c>
      <c r="B23" s="74">
        <v>1713.1942045807573</v>
      </c>
      <c r="C23" s="73">
        <v>1712.9250644538167</v>
      </c>
      <c r="D23" s="73">
        <v>1707.0395661700263</v>
      </c>
      <c r="E23" s="73">
        <v>1715.0835800968625</v>
      </c>
      <c r="F23" s="73">
        <v>1709.6610044779052</v>
      </c>
      <c r="G23" s="73">
        <v>1703.8084282331504</v>
      </c>
      <c r="H23" s="73">
        <v>1682.5750797473024</v>
      </c>
      <c r="I23" s="73">
        <v>1640.9983445670073</v>
      </c>
      <c r="J23" s="73">
        <v>1587.0897449765969</v>
      </c>
      <c r="K23" s="73">
        <v>1577.8509591279683</v>
      </c>
      <c r="L23" s="73">
        <v>1571.1171609999999</v>
      </c>
      <c r="M23" s="73">
        <v>1559.4974304376992</v>
      </c>
      <c r="N23" s="73">
        <v>1536.7774254004698</v>
      </c>
      <c r="O23" s="74">
        <v>1528.6556744858603</v>
      </c>
      <c r="P23" s="73">
        <v>1538.6490117724925</v>
      </c>
      <c r="Q23" s="73">
        <v>1509.3784247579065</v>
      </c>
      <c r="R23" s="73">
        <v>1537.8375845435278</v>
      </c>
      <c r="S23" s="73">
        <v>1468.5527580370533</v>
      </c>
      <c r="T23" s="74">
        <v>1517.0102354747717</v>
      </c>
      <c r="U23" s="73">
        <v>1479.6053372507772</v>
      </c>
      <c r="V23" s="73">
        <v>1506.7263322812321</v>
      </c>
      <c r="W23" s="73">
        <v>1604.5062955254682</v>
      </c>
      <c r="X23" s="74">
        <v>1563.8408515607186</v>
      </c>
      <c r="Y23" s="76">
        <v>1530.3459397213962</v>
      </c>
      <c r="Z23" s="76">
        <v>1561.997730058074</v>
      </c>
      <c r="AA23" s="75">
        <v>1594.271285283304</v>
      </c>
      <c r="AB23" s="75">
        <v>1585.7719736228107</v>
      </c>
      <c r="AC23" s="75">
        <v>1640.3812592644974</v>
      </c>
      <c r="AD23" s="75">
        <v>1635.6489568196018</v>
      </c>
      <c r="AE23" s="75">
        <v>1546.0705805611897</v>
      </c>
    </row>
    <row r="24" spans="1:32" ht="15.75" customHeight="1" x14ac:dyDescent="0.25">
      <c r="A24" s="37" t="s">
        <v>52</v>
      </c>
      <c r="B24" s="74">
        <v>462.80004528189573</v>
      </c>
      <c r="C24" s="73">
        <v>462.64494014893137</v>
      </c>
      <c r="D24" s="73">
        <v>457.12157485134213</v>
      </c>
      <c r="E24" s="73">
        <v>499.01865253844056</v>
      </c>
      <c r="F24" s="73">
        <v>474.88434285229772</v>
      </c>
      <c r="G24" s="73">
        <v>474.11255659264884</v>
      </c>
      <c r="H24" s="73">
        <v>463.24292140090972</v>
      </c>
      <c r="I24" s="73">
        <v>457.7875415044673</v>
      </c>
      <c r="J24" s="73">
        <v>416.10736135380012</v>
      </c>
      <c r="K24" s="73">
        <v>386.42662252162052</v>
      </c>
      <c r="L24" s="73">
        <v>413.76025916492205</v>
      </c>
      <c r="M24" s="73">
        <v>412.99251520075177</v>
      </c>
      <c r="N24" s="73">
        <v>392.29953737746575</v>
      </c>
      <c r="O24" s="74">
        <v>408.11605638875506</v>
      </c>
      <c r="P24" s="73">
        <v>436.4752754700217</v>
      </c>
      <c r="Q24" s="73">
        <v>445.91684367031166</v>
      </c>
      <c r="R24" s="73">
        <v>446.30366987822129</v>
      </c>
      <c r="S24" s="73">
        <v>461.20602199264266</v>
      </c>
      <c r="T24" s="74">
        <v>465.91959062307268</v>
      </c>
      <c r="U24" s="73">
        <v>430.78963047070465</v>
      </c>
      <c r="V24" s="73">
        <v>449.73869906750951</v>
      </c>
      <c r="W24" s="73">
        <v>450.62982943974527</v>
      </c>
      <c r="X24" s="74">
        <v>432.22075740175489</v>
      </c>
      <c r="Y24" s="76">
        <v>441.241070351698</v>
      </c>
      <c r="Z24" s="76">
        <v>450.45809640741959</v>
      </c>
      <c r="AA24" s="75">
        <v>458.79296947677108</v>
      </c>
      <c r="AB24" s="75">
        <v>487.02247102298975</v>
      </c>
      <c r="AC24" s="75">
        <v>1000.3493254940319</v>
      </c>
      <c r="AD24" s="75">
        <v>951.85251907224608</v>
      </c>
      <c r="AE24" s="75">
        <v>744.44427861672182</v>
      </c>
    </row>
    <row r="25" spans="1:32" ht="15.75" customHeight="1" x14ac:dyDescent="0.25">
      <c r="A25" s="37" t="s">
        <v>53</v>
      </c>
      <c r="B25" s="74">
        <v>91.654848000000015</v>
      </c>
      <c r="C25" s="73">
        <v>100.12377599999999</v>
      </c>
      <c r="D25" s="73">
        <v>96.649343999999999</v>
      </c>
      <c r="E25" s="73">
        <v>107.85772800000001</v>
      </c>
      <c r="F25" s="73">
        <v>117.161856</v>
      </c>
      <c r="G25" s="73">
        <v>90.953279999999978</v>
      </c>
      <c r="H25" s="73">
        <v>88.781759999999991</v>
      </c>
      <c r="I25" s="73">
        <v>89.383104000000003</v>
      </c>
      <c r="J25" s="73">
        <v>109.66176</v>
      </c>
      <c r="K25" s="73">
        <v>95.112576000000004</v>
      </c>
      <c r="L25" s="73">
        <v>67.627601999999996</v>
      </c>
      <c r="M25" s="73">
        <v>83.726211000000006</v>
      </c>
      <c r="N25" s="73">
        <v>124.17411824999999</v>
      </c>
      <c r="O25" s="74">
        <v>104.7994309125</v>
      </c>
      <c r="P25" s="73">
        <v>79.918623580000002</v>
      </c>
      <c r="Q25" s="73">
        <v>103.17891543928125</v>
      </c>
      <c r="R25" s="73">
        <v>148.80724512338907</v>
      </c>
      <c r="S25" s="73">
        <v>158.5866518548807</v>
      </c>
      <c r="T25" s="77">
        <v>204.54088677664865</v>
      </c>
      <c r="U25" s="73">
        <v>223.12563526015131</v>
      </c>
      <c r="V25" s="73">
        <v>240.61139097112863</v>
      </c>
      <c r="W25" s="73">
        <v>225.02771622545933</v>
      </c>
      <c r="X25" s="77">
        <v>202.61096709164045</v>
      </c>
      <c r="Y25" s="78">
        <v>177.48502012789442</v>
      </c>
      <c r="Z25" s="76">
        <v>157.79372120871022</v>
      </c>
      <c r="AA25" s="75">
        <v>165.91560302740368</v>
      </c>
      <c r="AB25" s="75">
        <v>234.24030044829311</v>
      </c>
      <c r="AC25" s="75">
        <v>153.87419488104919</v>
      </c>
      <c r="AD25" s="75">
        <v>198.42234182732929</v>
      </c>
      <c r="AE25" s="75">
        <v>278.87900056565172</v>
      </c>
    </row>
    <row r="26" spans="1:32" ht="15.75" customHeight="1" x14ac:dyDescent="0.25">
      <c r="A26" s="37" t="s">
        <v>46</v>
      </c>
      <c r="B26" s="79">
        <f t="shared" ref="B26:AB26" si="19">SUM(B22:B25)</f>
        <v>10869.599786195091</v>
      </c>
      <c r="C26" s="79">
        <f t="shared" si="19"/>
        <v>10684.939892776421</v>
      </c>
      <c r="D26" s="79">
        <f t="shared" si="19"/>
        <v>10780.872138844134</v>
      </c>
      <c r="E26" s="79">
        <f t="shared" si="19"/>
        <v>12026.56569510667</v>
      </c>
      <c r="F26" s="79">
        <f>SUM(F22:F25)</f>
        <v>11193.200718177002</v>
      </c>
      <c r="G26" s="79">
        <f t="shared" si="19"/>
        <v>10231.047674007086</v>
      </c>
      <c r="H26" s="79">
        <f t="shared" si="19"/>
        <v>12011.623532494959</v>
      </c>
      <c r="I26" s="79">
        <f t="shared" si="19"/>
        <v>10364.72567280395</v>
      </c>
      <c r="J26" s="79">
        <f t="shared" si="19"/>
        <v>11204.197529057741</v>
      </c>
      <c r="K26" s="79">
        <f t="shared" si="19"/>
        <v>10874.835528353275</v>
      </c>
      <c r="L26" s="79">
        <f t="shared" si="19"/>
        <v>22345.281517213705</v>
      </c>
      <c r="M26" s="79">
        <f t="shared" si="19"/>
        <v>10854.127227005241</v>
      </c>
      <c r="N26" s="79">
        <f t="shared" si="19"/>
        <v>11324.060184755537</v>
      </c>
      <c r="O26" s="79">
        <f t="shared" si="19"/>
        <v>11321.167481839095</v>
      </c>
      <c r="P26" s="79">
        <f t="shared" si="19"/>
        <v>9037.2028305088661</v>
      </c>
      <c r="Q26" s="79">
        <f t="shared" si="19"/>
        <v>9719.3867207509575</v>
      </c>
      <c r="R26" s="79">
        <f t="shared" si="19"/>
        <v>9290.7989462900823</v>
      </c>
      <c r="S26" s="79">
        <f t="shared" si="19"/>
        <v>17430.295466988206</v>
      </c>
      <c r="T26" s="79">
        <f t="shared" si="19"/>
        <v>10581.817819180978</v>
      </c>
      <c r="U26" s="79">
        <f t="shared" si="19"/>
        <v>8894.2585509585733</v>
      </c>
      <c r="V26" s="79">
        <f t="shared" si="19"/>
        <v>10849.847328241425</v>
      </c>
      <c r="W26" s="79">
        <f t="shared" si="19"/>
        <v>12731.62601882146</v>
      </c>
      <c r="X26" s="79">
        <f t="shared" si="19"/>
        <v>14353.042841953669</v>
      </c>
      <c r="Y26" s="79">
        <f t="shared" si="19"/>
        <v>9258.9836594159387</v>
      </c>
      <c r="Z26" s="79">
        <f t="shared" si="19"/>
        <v>7329.653987528065</v>
      </c>
      <c r="AA26" s="79">
        <f t="shared" si="19"/>
        <v>9299.4103888085374</v>
      </c>
      <c r="AB26" s="79">
        <f t="shared" si="19"/>
        <v>8703.4693063069881</v>
      </c>
      <c r="AC26" s="79">
        <f t="shared" ref="AC26:AE26" si="20">SUM(AC22:AC25)</f>
        <v>12277.705817542799</v>
      </c>
      <c r="AD26" s="79">
        <f t="shared" si="20"/>
        <v>8643.699628000466</v>
      </c>
      <c r="AE26" s="79">
        <f t="shared" si="20"/>
        <v>12901.939872682442</v>
      </c>
    </row>
    <row r="27" spans="1:32" ht="15.75" customHeight="1" x14ac:dyDescent="0.25">
      <c r="A27" s="37" t="s">
        <v>47</v>
      </c>
      <c r="B27" s="79">
        <f>SUM(B23:B25,B21)</f>
        <v>12415.058284088203</v>
      </c>
      <c r="C27" s="79">
        <f t="shared" ref="C27:AB27" si="21">SUM(C23:C25,C21)</f>
        <v>12194.911523582392</v>
      </c>
      <c r="D27" s="79">
        <f t="shared" si="21"/>
        <v>12075.624424752368</v>
      </c>
      <c r="E27" s="79">
        <f t="shared" si="21"/>
        <v>12335.178118728301</v>
      </c>
      <c r="F27" s="79">
        <f t="shared" si="21"/>
        <v>12006.96363745708</v>
      </c>
      <c r="G27" s="79">
        <f t="shared" si="21"/>
        <v>11905.347025160549</v>
      </c>
      <c r="H27" s="79">
        <f t="shared" si="21"/>
        <v>13103.728101974546</v>
      </c>
      <c r="I27" s="79">
        <f t="shared" si="21"/>
        <v>12016.290555515679</v>
      </c>
      <c r="J27" s="79">
        <f t="shared" si="21"/>
        <v>13209.838783957926</v>
      </c>
      <c r="K27" s="79">
        <f t="shared" si="21"/>
        <v>12668.483873387062</v>
      </c>
      <c r="L27" s="79">
        <f t="shared" si="21"/>
        <v>12289.185311937335</v>
      </c>
      <c r="M27" s="79">
        <f t="shared" si="21"/>
        <v>12128.129967667937</v>
      </c>
      <c r="N27" s="79">
        <f t="shared" si="21"/>
        <v>12449.612431773232</v>
      </c>
      <c r="O27" s="79">
        <f t="shared" si="21"/>
        <v>12347.769379614969</v>
      </c>
      <c r="P27" s="79">
        <f t="shared" si="21"/>
        <v>11446.687965077861</v>
      </c>
      <c r="Q27" s="79">
        <f t="shared" si="21"/>
        <v>11747.283028517471</v>
      </c>
      <c r="R27" s="79">
        <f t="shared" si="21"/>
        <v>11296.101439794253</v>
      </c>
      <c r="S27" s="79">
        <f t="shared" si="21"/>
        <v>11895.592153836315</v>
      </c>
      <c r="T27" s="79">
        <f t="shared" si="21"/>
        <v>11641.679580349883</v>
      </c>
      <c r="U27" s="79">
        <f t="shared" si="21"/>
        <v>11190.520621012667</v>
      </c>
      <c r="V27" s="79">
        <f t="shared" si="21"/>
        <v>11343.310796200556</v>
      </c>
      <c r="W27" s="79">
        <f t="shared" si="21"/>
        <v>12485.409853658703</v>
      </c>
      <c r="X27" s="79">
        <f t="shared" si="21"/>
        <v>11943.769780798855</v>
      </c>
      <c r="Y27" s="79">
        <f t="shared" si="21"/>
        <v>11019.044724604048</v>
      </c>
      <c r="Z27" s="79">
        <f t="shared" si="21"/>
        <v>10581.614477036614</v>
      </c>
      <c r="AA27" s="79">
        <f t="shared" si="21"/>
        <v>10189.623827250494</v>
      </c>
      <c r="AB27" s="79">
        <f t="shared" si="21"/>
        <v>10024.068650956193</v>
      </c>
      <c r="AC27" s="79">
        <f t="shared" ref="AC27:AE27" si="22">SUM(AC23:AC25,AC21)</f>
        <v>10918.015524761689</v>
      </c>
      <c r="AD27" s="79">
        <f t="shared" si="22"/>
        <v>10406.603259019099</v>
      </c>
      <c r="AE27" s="79">
        <f t="shared" si="22"/>
        <v>11267.581308258508</v>
      </c>
    </row>
    <row r="28" spans="1:32" ht="15.75" customHeight="1" x14ac:dyDescent="0.25">
      <c r="A28" s="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</row>
    <row r="29" spans="1:32" ht="15.75" customHeight="1" x14ac:dyDescent="0.25">
      <c r="A29" s="37" t="s">
        <v>48</v>
      </c>
      <c r="B29" s="37">
        <v>1990</v>
      </c>
      <c r="C29" s="37">
        <v>1991</v>
      </c>
      <c r="D29" s="37">
        <v>1992</v>
      </c>
      <c r="E29" s="37">
        <v>1993</v>
      </c>
      <c r="F29" s="37">
        <v>1994</v>
      </c>
      <c r="G29" s="37">
        <v>1995</v>
      </c>
      <c r="H29" s="37">
        <v>1996</v>
      </c>
      <c r="I29" s="37">
        <v>1997</v>
      </c>
      <c r="J29" s="37">
        <v>1998</v>
      </c>
      <c r="K29" s="37">
        <v>1999</v>
      </c>
      <c r="L29" s="37">
        <v>2000</v>
      </c>
      <c r="M29" s="37">
        <v>2001</v>
      </c>
      <c r="N29" s="37">
        <v>2002</v>
      </c>
      <c r="O29" s="37">
        <v>2003</v>
      </c>
      <c r="P29" s="37">
        <v>2004</v>
      </c>
      <c r="Q29" s="37">
        <v>2005</v>
      </c>
      <c r="R29" s="37">
        <v>2006</v>
      </c>
      <c r="S29" s="37">
        <v>2007</v>
      </c>
      <c r="T29" s="37">
        <v>2008</v>
      </c>
      <c r="U29" s="37">
        <v>2009</v>
      </c>
      <c r="V29" s="37">
        <v>2010</v>
      </c>
      <c r="W29" s="37">
        <v>2011</v>
      </c>
      <c r="X29" s="37">
        <v>2012</v>
      </c>
      <c r="Y29" s="37">
        <v>2013</v>
      </c>
      <c r="Z29" s="37">
        <v>2014</v>
      </c>
      <c r="AA29" s="37">
        <v>2015</v>
      </c>
      <c r="AB29" s="37">
        <v>2016</v>
      </c>
      <c r="AC29" s="37">
        <v>2017</v>
      </c>
      <c r="AD29" s="37">
        <v>2018</v>
      </c>
      <c r="AE29" s="37">
        <v>2019</v>
      </c>
    </row>
    <row r="30" spans="1:32" ht="15.75" customHeight="1" x14ac:dyDescent="0.25">
      <c r="A30" s="37" t="s">
        <v>54</v>
      </c>
      <c r="B30" s="70">
        <f t="shared" ref="B30:AB30" si="23">B22/B$26</f>
        <v>0.79137694648678092</v>
      </c>
      <c r="C30" s="70">
        <f t="shared" si="23"/>
        <v>0.78701856974027184</v>
      </c>
      <c r="D30" s="70">
        <f t="shared" si="23"/>
        <v>0.79029428640791211</v>
      </c>
      <c r="E30" s="70">
        <f t="shared" si="23"/>
        <v>0.80693075483884347</v>
      </c>
      <c r="F30" s="70">
        <f t="shared" si="23"/>
        <v>0.79436559199797196</v>
      </c>
      <c r="G30" s="70">
        <f t="shared" si="23"/>
        <v>0.77823637059281014</v>
      </c>
      <c r="H30" s="70">
        <f t="shared" si="23"/>
        <v>0.81396355329460957</v>
      </c>
      <c r="I30" s="70">
        <f t="shared" si="23"/>
        <v>0.78888307716498263</v>
      </c>
      <c r="J30" s="70">
        <f t="shared" si="23"/>
        <v>0.81142256187015949</v>
      </c>
      <c r="K30" s="70">
        <f t="shared" si="23"/>
        <v>0.81062792607021317</v>
      </c>
      <c r="L30" s="70">
        <f t="shared" si="23"/>
        <v>0.90814593136435662</v>
      </c>
      <c r="M30" s="70">
        <f t="shared" si="23"/>
        <v>0.81055905153547925</v>
      </c>
      <c r="N30" s="70">
        <f t="shared" si="23"/>
        <v>0.81868242948831871</v>
      </c>
      <c r="O30" s="70">
        <f t="shared" si="23"/>
        <v>0.81966778911608607</v>
      </c>
      <c r="P30" s="70">
        <f t="shared" si="23"/>
        <v>0.77260188253329276</v>
      </c>
      <c r="Q30" s="70">
        <f t="shared" si="23"/>
        <v>0.78820945775594642</v>
      </c>
      <c r="R30" s="70">
        <f t="shared" si="23"/>
        <v>0.77042356509104648</v>
      </c>
      <c r="S30" s="70">
        <f t="shared" si="23"/>
        <v>0.88018875320617718</v>
      </c>
      <c r="T30" s="70">
        <f t="shared" si="23"/>
        <v>0.79328025200836405</v>
      </c>
      <c r="U30" s="70">
        <f t="shared" si="23"/>
        <v>0.76012383823138407</v>
      </c>
      <c r="V30" s="70">
        <f t="shared" si="23"/>
        <v>0.79750162782465805</v>
      </c>
      <c r="W30" s="70">
        <f t="shared" si="23"/>
        <v>0.82090552787052862</v>
      </c>
      <c r="X30" s="70">
        <f t="shared" si="23"/>
        <v>0.84681488097928348</v>
      </c>
      <c r="Y30" s="70">
        <f t="shared" si="23"/>
        <v>0.76789331213307777</v>
      </c>
      <c r="Z30" s="70">
        <f t="shared" si="23"/>
        <v>0.70390832208900456</v>
      </c>
      <c r="AA30" s="70">
        <f t="shared" si="23"/>
        <v>0.76138488731953025</v>
      </c>
      <c r="AB30" s="70">
        <f t="shared" si="23"/>
        <v>0.73492929498558746</v>
      </c>
      <c r="AC30" s="70">
        <f t="shared" ref="AC30:AE30" si="24">AC22/AC$26</f>
        <v>0.7723837970081876</v>
      </c>
      <c r="AD30" s="70">
        <f t="shared" si="24"/>
        <v>0.67769312474782961</v>
      </c>
      <c r="AE30" s="70">
        <f t="shared" si="24"/>
        <v>0.80085212881949663</v>
      </c>
    </row>
    <row r="31" spans="1:32" ht="15.75" customHeight="1" x14ac:dyDescent="0.25">
      <c r="A31" s="37" t="s">
        <v>51</v>
      </c>
      <c r="B31" s="70">
        <f t="shared" ref="B31:AB31" si="25">B23/B$26</f>
        <v>0.15761336555892291</v>
      </c>
      <c r="C31" s="70">
        <f t="shared" si="25"/>
        <v>0.16031209175185382</v>
      </c>
      <c r="D31" s="70">
        <f t="shared" si="25"/>
        <v>0.15833965417505136</v>
      </c>
      <c r="E31" s="70">
        <f t="shared" si="25"/>
        <v>0.14260792511986112</v>
      </c>
      <c r="F31" s="70">
        <f t="shared" si="25"/>
        <v>0.15274102980227372</v>
      </c>
      <c r="G31" s="70">
        <f t="shared" si="25"/>
        <v>0.16653313350907667</v>
      </c>
      <c r="H31" s="70">
        <f t="shared" si="25"/>
        <v>0.14007890566961612</v>
      </c>
      <c r="I31" s="70">
        <f t="shared" si="25"/>
        <v>0.15832530414893953</v>
      </c>
      <c r="J31" s="70">
        <f t="shared" si="25"/>
        <v>0.14165135350930119</v>
      </c>
      <c r="K31" s="70">
        <f t="shared" si="25"/>
        <v>0.14509193771382903</v>
      </c>
      <c r="L31" s="70">
        <f t="shared" si="25"/>
        <v>7.0310913728685337E-2</v>
      </c>
      <c r="M31" s="70">
        <f t="shared" si="25"/>
        <v>0.14367782851832112</v>
      </c>
      <c r="N31" s="70">
        <f t="shared" si="25"/>
        <v>0.13570904784392451</v>
      </c>
      <c r="O31" s="70">
        <f t="shared" si="25"/>
        <v>0.13502632806537496</v>
      </c>
      <c r="P31" s="70">
        <f t="shared" si="25"/>
        <v>0.17025721792789</v>
      </c>
      <c r="Q31" s="70">
        <f t="shared" si="25"/>
        <v>0.1552956444808779</v>
      </c>
      <c r="R31" s="70">
        <f t="shared" si="25"/>
        <v>0.16552264164080346</v>
      </c>
      <c r="S31" s="70">
        <f t="shared" si="25"/>
        <v>8.4252889505997894E-2</v>
      </c>
      <c r="T31" s="70">
        <f t="shared" si="25"/>
        <v>0.14336007871208906</v>
      </c>
      <c r="U31" s="70">
        <f t="shared" si="25"/>
        <v>0.16635510748575144</v>
      </c>
      <c r="V31" s="70">
        <f t="shared" si="25"/>
        <v>0.1388707404535845</v>
      </c>
      <c r="W31" s="70">
        <f t="shared" si="25"/>
        <v>0.12602524556985015</v>
      </c>
      <c r="X31" s="70">
        <f t="shared" si="25"/>
        <v>0.10895535314572055</v>
      </c>
      <c r="Y31" s="70">
        <f t="shared" si="25"/>
        <v>0.16528228108115392</v>
      </c>
      <c r="Z31" s="70">
        <f t="shared" si="25"/>
        <v>0.2131066122242504</v>
      </c>
      <c r="AA31" s="70">
        <f t="shared" si="25"/>
        <v>0.17143788892271544</v>
      </c>
      <c r="AB31" s="70">
        <f t="shared" si="25"/>
        <v>0.18219998460541217</v>
      </c>
      <c r="AC31" s="70">
        <f t="shared" ref="AC31:AE31" si="26">AC23/AC$26</f>
        <v>0.13360649649388615</v>
      </c>
      <c r="AD31" s="70">
        <f t="shared" si="26"/>
        <v>0.18923019392310536</v>
      </c>
      <c r="AE31" s="70">
        <f t="shared" si="26"/>
        <v>0.1198324124757951</v>
      </c>
    </row>
    <row r="32" spans="1:32" ht="15.75" customHeight="1" x14ac:dyDescent="0.25">
      <c r="A32" s="37" t="s">
        <v>52</v>
      </c>
      <c r="B32" s="70">
        <f t="shared" ref="B32:AB32" si="27">B24/B$26</f>
        <v>4.2577468755535398E-2</v>
      </c>
      <c r="C32" s="70">
        <f t="shared" si="27"/>
        <v>4.3298787339150456E-2</v>
      </c>
      <c r="D32" s="70">
        <f t="shared" si="27"/>
        <v>4.2401168380831224E-2</v>
      </c>
      <c r="E32" s="70">
        <f t="shared" si="27"/>
        <v>4.1493030112618075E-2</v>
      </c>
      <c r="F32" s="70">
        <f t="shared" si="27"/>
        <v>4.2426143764322709E-2</v>
      </c>
      <c r="G32" s="70">
        <f t="shared" si="27"/>
        <v>4.6340567623115982E-2</v>
      </c>
      <c r="H32" s="70">
        <f t="shared" si="27"/>
        <v>3.8566220473668852E-2</v>
      </c>
      <c r="I32" s="70">
        <f t="shared" si="27"/>
        <v>4.4167839647281555E-2</v>
      </c>
      <c r="J32" s="70">
        <f t="shared" si="27"/>
        <v>3.7138524224928963E-2</v>
      </c>
      <c r="K32" s="70">
        <f t="shared" si="27"/>
        <v>3.5534019941185747E-2</v>
      </c>
      <c r="L32" s="70">
        <f t="shared" si="27"/>
        <v>1.8516672472717852E-2</v>
      </c>
      <c r="M32" s="70">
        <f t="shared" si="27"/>
        <v>3.8049352708269334E-2</v>
      </c>
      <c r="N32" s="70">
        <f t="shared" si="27"/>
        <v>3.4643010631962186E-2</v>
      </c>
      <c r="O32" s="70">
        <f t="shared" si="27"/>
        <v>3.6048937271128297E-2</v>
      </c>
      <c r="P32" s="70">
        <f t="shared" si="27"/>
        <v>4.8297607529236418E-2</v>
      </c>
      <c r="Q32" s="70">
        <f t="shared" si="27"/>
        <v>4.5879113207654976E-2</v>
      </c>
      <c r="R32" s="70">
        <f t="shared" si="27"/>
        <v>4.8037168004419602E-2</v>
      </c>
      <c r="S32" s="70">
        <f t="shared" si="27"/>
        <v>2.6460023174371055E-2</v>
      </c>
      <c r="T32" s="70">
        <f t="shared" si="27"/>
        <v>4.4030203371913122E-2</v>
      </c>
      <c r="U32" s="70">
        <f t="shared" si="27"/>
        <v>4.8434574731839403E-2</v>
      </c>
      <c r="V32" s="70">
        <f t="shared" si="27"/>
        <v>4.145115460720538E-2</v>
      </c>
      <c r="W32" s="70">
        <f t="shared" si="27"/>
        <v>3.5394522959877134E-2</v>
      </c>
      <c r="X32" s="70">
        <f t="shared" si="27"/>
        <v>3.0113527992711196E-2</v>
      </c>
      <c r="Y32" s="70">
        <f t="shared" si="27"/>
        <v>4.7655454052235764E-2</v>
      </c>
      <c r="Z32" s="70">
        <f t="shared" si="27"/>
        <v>6.1456938782363607E-2</v>
      </c>
      <c r="AA32" s="70">
        <f t="shared" si="27"/>
        <v>4.9335705200074811E-2</v>
      </c>
      <c r="AB32" s="70">
        <f t="shared" si="27"/>
        <v>5.5957280238820149E-2</v>
      </c>
      <c r="AC32" s="70">
        <f t="shared" ref="AC32:AE32" si="28">AC24/AC$26</f>
        <v>8.1476893188359267E-2</v>
      </c>
      <c r="AD32" s="70">
        <f t="shared" si="28"/>
        <v>0.11012096209229759</v>
      </c>
      <c r="AE32" s="70">
        <f t="shared" si="28"/>
        <v>5.7700181985264859E-2</v>
      </c>
    </row>
    <row r="33" spans="1:31" ht="15.75" customHeight="1" x14ac:dyDescent="0.25">
      <c r="A33" s="37" t="s">
        <v>55</v>
      </c>
      <c r="B33" s="70">
        <f t="shared" ref="B33:AB33" si="29">B25/B$26</f>
        <v>8.4322191987607521E-3</v>
      </c>
      <c r="C33" s="70">
        <f t="shared" si="29"/>
        <v>9.3705511687238313E-3</v>
      </c>
      <c r="D33" s="70">
        <f t="shared" si="29"/>
        <v>8.9648910362053712E-3</v>
      </c>
      <c r="E33" s="70">
        <f t="shared" si="29"/>
        <v>8.9682899286772123E-3</v>
      </c>
      <c r="F33" s="70">
        <f t="shared" si="29"/>
        <v>1.0467234435431598E-2</v>
      </c>
      <c r="G33" s="70">
        <f t="shared" si="29"/>
        <v>8.8899282749972039E-3</v>
      </c>
      <c r="H33" s="70">
        <f t="shared" si="29"/>
        <v>7.3913205621054748E-3</v>
      </c>
      <c r="I33" s="70">
        <f t="shared" si="29"/>
        <v>8.6237790387962438E-3</v>
      </c>
      <c r="J33" s="70">
        <f t="shared" si="29"/>
        <v>9.7875603956102709E-3</v>
      </c>
      <c r="K33" s="70">
        <f t="shared" si="29"/>
        <v>8.746116274772061E-3</v>
      </c>
      <c r="L33" s="70">
        <f t="shared" si="29"/>
        <v>3.0264824342402228E-3</v>
      </c>
      <c r="M33" s="70">
        <f t="shared" si="29"/>
        <v>7.7137672379302743E-3</v>
      </c>
      <c r="N33" s="70">
        <f t="shared" si="29"/>
        <v>1.0965512035794664E-2</v>
      </c>
      <c r="O33" s="70">
        <f t="shared" si="29"/>
        <v>9.2569455474105933E-3</v>
      </c>
      <c r="P33" s="70">
        <f t="shared" si="29"/>
        <v>8.8432920095807954E-3</v>
      </c>
      <c r="Q33" s="70">
        <f t="shared" si="29"/>
        <v>1.0615784555520726E-2</v>
      </c>
      <c r="R33" s="70">
        <f t="shared" si="29"/>
        <v>1.6016625263730353E-2</v>
      </c>
      <c r="S33" s="70">
        <f t="shared" si="29"/>
        <v>9.0983341134539594E-3</v>
      </c>
      <c r="T33" s="70">
        <f t="shared" si="29"/>
        <v>1.9329465907633618E-2</v>
      </c>
      <c r="U33" s="70">
        <f t="shared" si="29"/>
        <v>2.5086479551024981E-2</v>
      </c>
      <c r="V33" s="70">
        <f t="shared" si="29"/>
        <v>2.2176477114551955E-2</v>
      </c>
      <c r="W33" s="70">
        <f t="shared" si="29"/>
        <v>1.7674703599744102E-2</v>
      </c>
      <c r="X33" s="70">
        <f t="shared" si="29"/>
        <v>1.4116237882284617E-2</v>
      </c>
      <c r="Y33" s="70">
        <f t="shared" si="29"/>
        <v>1.9168952733532554E-2</v>
      </c>
      <c r="Z33" s="70">
        <f t="shared" si="29"/>
        <v>2.1528126904381519E-2</v>
      </c>
      <c r="AA33" s="70">
        <f t="shared" si="29"/>
        <v>1.7841518557679351E-2</v>
      </c>
      <c r="AB33" s="70">
        <f t="shared" si="29"/>
        <v>2.6913440170180224E-2</v>
      </c>
      <c r="AC33" s="70">
        <f t="shared" ref="AC33:AE33" si="30">AC25/AC$26</f>
        <v>1.2532813309567049E-2</v>
      </c>
      <c r="AD33" s="70">
        <f t="shared" si="30"/>
        <v>2.2955719236767372E-2</v>
      </c>
      <c r="AE33" s="70">
        <f t="shared" si="30"/>
        <v>2.1615276719443431E-2</v>
      </c>
    </row>
    <row r="34" spans="1:31" ht="15.75" customHeight="1" x14ac:dyDescent="0.25">
      <c r="A34" s="37" t="s">
        <v>46</v>
      </c>
      <c r="B34" s="70">
        <f t="shared" ref="B34:AB34" si="31">B26/B$26</f>
        <v>1</v>
      </c>
      <c r="C34" s="70">
        <f t="shared" si="31"/>
        <v>1</v>
      </c>
      <c r="D34" s="70">
        <f t="shared" si="31"/>
        <v>1</v>
      </c>
      <c r="E34" s="70">
        <f t="shared" si="31"/>
        <v>1</v>
      </c>
      <c r="F34" s="70">
        <f t="shared" si="31"/>
        <v>1</v>
      </c>
      <c r="G34" s="70">
        <f t="shared" si="31"/>
        <v>1</v>
      </c>
      <c r="H34" s="70">
        <f t="shared" si="31"/>
        <v>1</v>
      </c>
      <c r="I34" s="70">
        <f t="shared" si="31"/>
        <v>1</v>
      </c>
      <c r="J34" s="70">
        <f t="shared" si="31"/>
        <v>1</v>
      </c>
      <c r="K34" s="70">
        <f t="shared" si="31"/>
        <v>1</v>
      </c>
      <c r="L34" s="70">
        <f t="shared" si="31"/>
        <v>1</v>
      </c>
      <c r="M34" s="70">
        <f t="shared" si="31"/>
        <v>1</v>
      </c>
      <c r="N34" s="70">
        <f t="shared" si="31"/>
        <v>1</v>
      </c>
      <c r="O34" s="70">
        <f t="shared" si="31"/>
        <v>1</v>
      </c>
      <c r="P34" s="70">
        <f t="shared" si="31"/>
        <v>1</v>
      </c>
      <c r="Q34" s="70">
        <f t="shared" si="31"/>
        <v>1</v>
      </c>
      <c r="R34" s="70">
        <f t="shared" si="31"/>
        <v>1</v>
      </c>
      <c r="S34" s="70">
        <f t="shared" si="31"/>
        <v>1</v>
      </c>
      <c r="T34" s="70">
        <f t="shared" si="31"/>
        <v>1</v>
      </c>
      <c r="U34" s="70">
        <f t="shared" si="31"/>
        <v>1</v>
      </c>
      <c r="V34" s="70">
        <f t="shared" si="31"/>
        <v>1</v>
      </c>
      <c r="W34" s="70">
        <f t="shared" si="31"/>
        <v>1</v>
      </c>
      <c r="X34" s="70">
        <f t="shared" si="31"/>
        <v>1</v>
      </c>
      <c r="Y34" s="70">
        <f t="shared" si="31"/>
        <v>1</v>
      </c>
      <c r="Z34" s="70">
        <f t="shared" si="31"/>
        <v>1</v>
      </c>
      <c r="AA34" s="70">
        <f t="shared" si="31"/>
        <v>1</v>
      </c>
      <c r="AB34" s="70">
        <f t="shared" si="31"/>
        <v>1</v>
      </c>
      <c r="AC34" s="70">
        <f t="shared" ref="AC34:AE34" si="32">AC26/AC$26</f>
        <v>1</v>
      </c>
      <c r="AD34" s="70">
        <f t="shared" si="32"/>
        <v>1</v>
      </c>
      <c r="AE34" s="70">
        <f t="shared" si="32"/>
        <v>1</v>
      </c>
    </row>
    <row r="35" spans="1:31" ht="15.75" customHeight="1" x14ac:dyDescent="0.2"/>
    <row r="36" spans="1:31" ht="15.75" customHeight="1" x14ac:dyDescent="0.25">
      <c r="A36" s="69" t="s">
        <v>56</v>
      </c>
    </row>
    <row r="37" spans="1:31" ht="15.75" customHeight="1" x14ac:dyDescent="0.25">
      <c r="A37" s="37"/>
      <c r="B37" s="37">
        <v>1990</v>
      </c>
      <c r="C37" s="37">
        <v>1991</v>
      </c>
      <c r="D37" s="37">
        <v>1992</v>
      </c>
      <c r="E37" s="37">
        <v>1993</v>
      </c>
      <c r="F37" s="37">
        <v>1994</v>
      </c>
      <c r="G37" s="37">
        <v>1995</v>
      </c>
      <c r="H37" s="37">
        <v>1996</v>
      </c>
      <c r="I37" s="37">
        <v>1997</v>
      </c>
      <c r="J37" s="37">
        <v>1998</v>
      </c>
      <c r="K37" s="37">
        <v>1999</v>
      </c>
      <c r="L37" s="80" t="s">
        <v>57</v>
      </c>
      <c r="M37" s="37">
        <v>2001</v>
      </c>
      <c r="N37" s="37">
        <v>2002</v>
      </c>
      <c r="O37" s="37">
        <v>2003</v>
      </c>
      <c r="P37" s="37">
        <v>2004</v>
      </c>
      <c r="Q37" s="37">
        <v>2005</v>
      </c>
      <c r="R37" s="37">
        <v>2006</v>
      </c>
      <c r="S37" s="37">
        <v>2007</v>
      </c>
      <c r="T37" s="37">
        <v>2008</v>
      </c>
      <c r="U37" s="37">
        <v>2009</v>
      </c>
      <c r="V37" s="37">
        <v>2010</v>
      </c>
      <c r="W37" s="37">
        <v>2011</v>
      </c>
      <c r="X37" s="37">
        <v>2012</v>
      </c>
      <c r="Y37" s="37">
        <v>2013</v>
      </c>
      <c r="Z37" s="37">
        <v>2014</v>
      </c>
      <c r="AA37" s="37">
        <v>2015</v>
      </c>
      <c r="AB37" s="37">
        <v>2016</v>
      </c>
      <c r="AC37" s="37">
        <v>2017</v>
      </c>
      <c r="AD37" s="37">
        <v>2018</v>
      </c>
      <c r="AE37" s="37">
        <v>2019</v>
      </c>
    </row>
    <row r="38" spans="1:31" ht="15.75" customHeight="1" x14ac:dyDescent="0.25">
      <c r="A38" s="37" t="s">
        <v>54</v>
      </c>
      <c r="B38" s="79">
        <f>B22*100/$L$22</f>
        <v>42.389225005416186</v>
      </c>
      <c r="C38" s="79">
        <f t="shared" ref="C38:K38" si="33">C22*100/$L$22</f>
        <v>41.439603467891331</v>
      </c>
      <c r="D38" s="79">
        <f t="shared" si="33"/>
        <v>41.985687152773643</v>
      </c>
      <c r="E38" s="79">
        <f t="shared" si="33"/>
        <v>47.822956788782378</v>
      </c>
      <c r="F38" s="79">
        <f t="shared" si="33"/>
        <v>43.816052066686034</v>
      </c>
      <c r="G38" s="79">
        <f t="shared" si="33"/>
        <v>39.236490931263006</v>
      </c>
      <c r="H38" s="79">
        <f t="shared" si="33"/>
        <v>48.179822873090998</v>
      </c>
      <c r="I38" s="79">
        <f t="shared" si="33"/>
        <v>40.292942095565216</v>
      </c>
      <c r="J38" s="79">
        <f t="shared" si="33"/>
        <v>44.800861355495293</v>
      </c>
      <c r="K38" s="79">
        <f t="shared" si="33"/>
        <v>43.441297315104016</v>
      </c>
      <c r="L38" s="81">
        <v>100</v>
      </c>
      <c r="M38" s="79">
        <f t="shared" ref="M38:AB38" si="34">M22*100/$L$22</f>
        <v>43.354890704647467</v>
      </c>
      <c r="N38" s="79">
        <f t="shared" si="34"/>
        <v>45.685266902681249</v>
      </c>
      <c r="O38" s="79">
        <f t="shared" si="34"/>
        <v>45.728569091154668</v>
      </c>
      <c r="P38" s="79">
        <f t="shared" si="34"/>
        <v>34.407119801422553</v>
      </c>
      <c r="Q38" s="79">
        <f t="shared" si="34"/>
        <v>37.751918958712416</v>
      </c>
      <c r="R38" s="79">
        <f t="shared" si="34"/>
        <v>35.272898454735262</v>
      </c>
      <c r="S38" s="79">
        <f t="shared" si="34"/>
        <v>75.603010947500948</v>
      </c>
      <c r="T38" s="79">
        <f t="shared" si="34"/>
        <v>41.366183224629779</v>
      </c>
      <c r="U38" s="79">
        <f t="shared" si="34"/>
        <v>33.315982904687708</v>
      </c>
      <c r="V38" s="79">
        <f t="shared" si="34"/>
        <v>42.639660019084801</v>
      </c>
      <c r="W38" s="79">
        <f t="shared" si="34"/>
        <v>51.503362194822522</v>
      </c>
      <c r="X38" s="79">
        <f t="shared" si="34"/>
        <v>59.895058070861268</v>
      </c>
      <c r="Y38" s="79">
        <f t="shared" si="34"/>
        <v>35.036662582617474</v>
      </c>
      <c r="Z38" s="79">
        <f t="shared" si="34"/>
        <v>25.424832531480845</v>
      </c>
      <c r="AA38" s="79">
        <f t="shared" si="34"/>
        <v>34.891383802253998</v>
      </c>
      <c r="AB38" s="79">
        <f t="shared" si="34"/>
        <v>31.52074612743877</v>
      </c>
      <c r="AC38" s="79">
        <f t="shared" ref="AC38:AE38" si="35">AC22*100/$L$22</f>
        <v>46.731412235368552</v>
      </c>
      <c r="AD38" s="79">
        <f t="shared" si="35"/>
        <v>28.866310195209227</v>
      </c>
      <c r="AE38" s="79">
        <f t="shared" si="35"/>
        <v>50.91735975833523</v>
      </c>
    </row>
    <row r="39" spans="1:31" ht="15.75" customHeight="1" x14ac:dyDescent="0.25">
      <c r="A39" s="37" t="s">
        <v>51</v>
      </c>
      <c r="B39" s="79">
        <f t="shared" ref="B39:K39" si="36">B23*100/$L$23</f>
        <v>109.04305847504885</v>
      </c>
      <c r="C39" s="79">
        <f t="shared" si="36"/>
        <v>109.02592798130711</v>
      </c>
      <c r="D39" s="79">
        <f t="shared" si="36"/>
        <v>108.6513220365764</v>
      </c>
      <c r="E39" s="79">
        <f t="shared" si="36"/>
        <v>109.16331529376393</v>
      </c>
      <c r="F39" s="79">
        <f t="shared" si="36"/>
        <v>108.81817390306676</v>
      </c>
      <c r="G39" s="79">
        <f t="shared" si="36"/>
        <v>108.44566341244047</v>
      </c>
      <c r="H39" s="79">
        <f t="shared" si="36"/>
        <v>107.09418250363714</v>
      </c>
      <c r="I39" s="79">
        <f t="shared" si="36"/>
        <v>104.44786584359683</v>
      </c>
      <c r="J39" s="79">
        <f t="shared" si="36"/>
        <v>101.01663862970159</v>
      </c>
      <c r="K39" s="79">
        <f t="shared" si="36"/>
        <v>100.42859936197772</v>
      </c>
      <c r="L39" s="81">
        <v>100</v>
      </c>
      <c r="M39" s="79">
        <f t="shared" ref="M39:AB39" si="37">M23*100/$L$23</f>
        <v>99.260416037025209</v>
      </c>
      <c r="N39" s="79">
        <f t="shared" si="37"/>
        <v>97.814310959618496</v>
      </c>
      <c r="O39" s="79">
        <f t="shared" si="37"/>
        <v>97.297369822686335</v>
      </c>
      <c r="P39" s="79">
        <f t="shared" si="37"/>
        <v>97.933435517511512</v>
      </c>
      <c r="Q39" s="79">
        <f t="shared" si="37"/>
        <v>96.070392598678168</v>
      </c>
      <c r="R39" s="79">
        <f t="shared" si="37"/>
        <v>97.881789004501115</v>
      </c>
      <c r="S39" s="79">
        <f t="shared" si="37"/>
        <v>93.471880677716911</v>
      </c>
      <c r="T39" s="79">
        <f t="shared" si="37"/>
        <v>96.55614954324669</v>
      </c>
      <c r="U39" s="79">
        <f t="shared" si="37"/>
        <v>94.175366037566775</v>
      </c>
      <c r="V39" s="79">
        <f t="shared" si="37"/>
        <v>95.901589625704062</v>
      </c>
      <c r="W39" s="79">
        <f t="shared" si="37"/>
        <v>102.12518425450948</v>
      </c>
      <c r="X39" s="79">
        <f t="shared" si="37"/>
        <v>99.536870348061768</v>
      </c>
      <c r="Y39" s="79">
        <f t="shared" si="37"/>
        <v>97.404953475738665</v>
      </c>
      <c r="Z39" s="79">
        <f t="shared" si="37"/>
        <v>99.419557549984276</v>
      </c>
      <c r="AA39" s="79">
        <f t="shared" si="37"/>
        <v>101.473736323303</v>
      </c>
      <c r="AB39" s="79">
        <f t="shared" si="37"/>
        <v>100.93276383115077</v>
      </c>
      <c r="AC39" s="79">
        <f t="shared" ref="AC39:AE39" si="38">AC23*100/$L$23</f>
        <v>104.40858899538794</v>
      </c>
      <c r="AD39" s="79">
        <f t="shared" si="38"/>
        <v>104.10738278605066</v>
      </c>
      <c r="AE39" s="79">
        <f t="shared" si="38"/>
        <v>98.405810778435622</v>
      </c>
    </row>
    <row r="40" spans="1:31" ht="15.75" customHeight="1" x14ac:dyDescent="0.25">
      <c r="A40" s="37" t="s">
        <v>52</v>
      </c>
      <c r="B40" s="79">
        <f>B24*100/$L$24</f>
        <v>111.85222239949989</v>
      </c>
      <c r="C40" s="79">
        <f t="shared" ref="C40:K40" si="39">C24*100/$L$24</f>
        <v>111.81473568357472</v>
      </c>
      <c r="D40" s="79">
        <f t="shared" si="39"/>
        <v>110.47981644586524</v>
      </c>
      <c r="E40" s="79">
        <f t="shared" si="39"/>
        <v>120.60574728602322</v>
      </c>
      <c r="F40" s="79">
        <f t="shared" si="39"/>
        <v>114.772826131427</v>
      </c>
      <c r="G40" s="79">
        <f t="shared" si="39"/>
        <v>114.58629631311952</v>
      </c>
      <c r="H40" s="79">
        <f t="shared" si="39"/>
        <v>111.95925929084073</v>
      </c>
      <c r="I40" s="79">
        <f t="shared" si="39"/>
        <v>110.64077116260609</v>
      </c>
      <c r="J40" s="79">
        <f t="shared" si="39"/>
        <v>100.56726138793879</v>
      </c>
      <c r="K40" s="79">
        <f t="shared" si="39"/>
        <v>93.393846789813011</v>
      </c>
      <c r="L40" s="81">
        <v>100</v>
      </c>
      <c r="M40" s="79">
        <f t="shared" ref="M40:AB40" si="40">M24*100/$L$24</f>
        <v>99.814447147311881</v>
      </c>
      <c r="N40" s="79">
        <f t="shared" si="40"/>
        <v>94.813247209683766</v>
      </c>
      <c r="O40" s="79">
        <f t="shared" si="40"/>
        <v>98.635876053548856</v>
      </c>
      <c r="P40" s="79">
        <f t="shared" si="40"/>
        <v>105.48989802716787</v>
      </c>
      <c r="Q40" s="79">
        <f t="shared" si="40"/>
        <v>107.77179146452831</v>
      </c>
      <c r="R40" s="79">
        <f t="shared" si="40"/>
        <v>107.86528188545233</v>
      </c>
      <c r="S40" s="79">
        <f t="shared" si="40"/>
        <v>111.46696952565689</v>
      </c>
      <c r="T40" s="79">
        <f t="shared" si="40"/>
        <v>112.60617236740474</v>
      </c>
      <c r="U40" s="79">
        <f t="shared" si="40"/>
        <v>104.11575808178205</v>
      </c>
      <c r="V40" s="79">
        <f t="shared" si="40"/>
        <v>108.6954798354007</v>
      </c>
      <c r="W40" s="79">
        <f t="shared" si="40"/>
        <v>108.91085343702071</v>
      </c>
      <c r="X40" s="79">
        <f t="shared" si="40"/>
        <v>104.4616412108043</v>
      </c>
      <c r="Y40" s="79">
        <f t="shared" si="40"/>
        <v>106.64172321484898</v>
      </c>
      <c r="Z40" s="79">
        <f t="shared" si="40"/>
        <v>108.86934799310197</v>
      </c>
      <c r="AA40" s="79">
        <f t="shared" si="40"/>
        <v>110.88376887687015</v>
      </c>
      <c r="AB40" s="79">
        <f t="shared" si="40"/>
        <v>117.70643995775001</v>
      </c>
      <c r="AC40" s="79">
        <f t="shared" ref="AC40:AE40" si="41">AC24*100/$L$24</f>
        <v>241.77027719216005</v>
      </c>
      <c r="AD40" s="79">
        <f t="shared" si="41"/>
        <v>230.04928530191299</v>
      </c>
      <c r="AE40" s="79">
        <f t="shared" si="41"/>
        <v>179.92164837657629</v>
      </c>
    </row>
    <row r="41" spans="1:31" ht="15.75" customHeight="1" x14ac:dyDescent="0.25">
      <c r="A41" s="37" t="s">
        <v>55</v>
      </c>
      <c r="B41" s="79">
        <f t="shared" ref="B41:K41" si="42">B25*100/$L$25</f>
        <v>135.52875643882808</v>
      </c>
      <c r="C41" s="79">
        <f t="shared" si="42"/>
        <v>148.05164317374437</v>
      </c>
      <c r="D41" s="79">
        <f t="shared" si="42"/>
        <v>142.91404861582998</v>
      </c>
      <c r="E41" s="79">
        <f t="shared" si="42"/>
        <v>159.48773105987109</v>
      </c>
      <c r="F41" s="79">
        <f t="shared" si="42"/>
        <v>173.24561648659378</v>
      </c>
      <c r="G41" s="79">
        <f t="shared" si="42"/>
        <v>134.49135753771068</v>
      </c>
      <c r="H41" s="79">
        <f t="shared" si="42"/>
        <v>131.28036093901423</v>
      </c>
      <c r="I41" s="79">
        <f t="shared" si="42"/>
        <v>132.16955999711479</v>
      </c>
      <c r="J41" s="79">
        <f t="shared" si="42"/>
        <v>162.1553282341728</v>
      </c>
      <c r="K41" s="79">
        <f t="shared" si="42"/>
        <v>140.64165102290633</v>
      </c>
      <c r="L41" s="81">
        <v>100</v>
      </c>
      <c r="M41" s="79">
        <f t="shared" ref="M41:AB41" si="43">M25*100/$L$25</f>
        <v>123.8047905350836</v>
      </c>
      <c r="N41" s="79">
        <f t="shared" si="43"/>
        <v>183.61455171809877</v>
      </c>
      <c r="O41" s="79">
        <f t="shared" si="43"/>
        <v>154.96546944323117</v>
      </c>
      <c r="P41" s="79">
        <f t="shared" si="43"/>
        <v>118.17456366410865</v>
      </c>
      <c r="Q41" s="79">
        <f t="shared" si="43"/>
        <v>152.56923561962358</v>
      </c>
      <c r="R41" s="79">
        <f t="shared" si="43"/>
        <v>220.03921582697711</v>
      </c>
      <c r="S41" s="79">
        <f t="shared" si="43"/>
        <v>234.49988934234383</v>
      </c>
      <c r="T41" s="79">
        <f t="shared" si="43"/>
        <v>302.45178111837924</v>
      </c>
      <c r="U41" s="79">
        <f t="shared" si="43"/>
        <v>329.93279173221509</v>
      </c>
      <c r="V41" s="79">
        <f t="shared" si="43"/>
        <v>355.78873692893717</v>
      </c>
      <c r="W41" s="79">
        <f t="shared" si="43"/>
        <v>332.74537255580844</v>
      </c>
      <c r="X41" s="79">
        <f t="shared" si="43"/>
        <v>299.59803556488737</v>
      </c>
      <c r="Y41" s="79">
        <f t="shared" si="43"/>
        <v>262.44464520255269</v>
      </c>
      <c r="Z41" s="79">
        <f t="shared" si="43"/>
        <v>233.32739375959278</v>
      </c>
      <c r="AA41" s="79">
        <f t="shared" si="43"/>
        <v>245.33710810477012</v>
      </c>
      <c r="AB41" s="79">
        <f t="shared" si="43"/>
        <v>346.36789346499842</v>
      </c>
      <c r="AC41" s="79">
        <f t="shared" ref="AC41:AE41" si="44">AC25*100/$L$25</f>
        <v>227.53164437362307</v>
      </c>
      <c r="AD41" s="79">
        <f t="shared" si="44"/>
        <v>293.40437330208647</v>
      </c>
      <c r="AE41" s="79">
        <f t="shared" si="44"/>
        <v>412.37452211546957</v>
      </c>
    </row>
    <row r="42" spans="1:31" ht="15.75" customHeight="1" x14ac:dyDescent="0.25">
      <c r="A42" s="37" t="s">
        <v>46</v>
      </c>
      <c r="B42" s="79">
        <f t="shared" ref="B42:K42" si="45">B26*100/$L$26</f>
        <v>48.643825667721778</v>
      </c>
      <c r="C42" s="79">
        <f t="shared" si="45"/>
        <v>47.817432438903353</v>
      </c>
      <c r="D42" s="79">
        <f t="shared" si="45"/>
        <v>48.246750127265479</v>
      </c>
      <c r="E42" s="79">
        <f t="shared" si="45"/>
        <v>53.821500014855474</v>
      </c>
      <c r="F42" s="79">
        <f t="shared" si="45"/>
        <v>50.092010295570958</v>
      </c>
      <c r="G42" s="79">
        <f t="shared" si="45"/>
        <v>45.786165934519957</v>
      </c>
      <c r="H42" s="79">
        <f t="shared" si="45"/>
        <v>53.754630583829496</v>
      </c>
      <c r="I42" s="79">
        <f t="shared" si="45"/>
        <v>46.38440408468103</v>
      </c>
      <c r="J42" s="79">
        <f t="shared" si="45"/>
        <v>50.141223418584275</v>
      </c>
      <c r="K42" s="79">
        <f t="shared" si="45"/>
        <v>48.667256753851312</v>
      </c>
      <c r="L42" s="81">
        <v>100</v>
      </c>
      <c r="M42" s="79">
        <f t="shared" ref="M42:AB42" si="46">M26*100/$L$26</f>
        <v>48.574582596526056</v>
      </c>
      <c r="N42" s="79">
        <f t="shared" si="46"/>
        <v>50.677634900379473</v>
      </c>
      <c r="O42" s="79">
        <f t="shared" si="46"/>
        <v>50.664689425003779</v>
      </c>
      <c r="P42" s="79">
        <f t="shared" si="46"/>
        <v>40.443450325506305</v>
      </c>
      <c r="Q42" s="79">
        <f t="shared" si="46"/>
        <v>43.496371765393157</v>
      </c>
      <c r="R42" s="79">
        <f t="shared" si="46"/>
        <v>41.578348158795443</v>
      </c>
      <c r="S42" s="79">
        <f t="shared" si="46"/>
        <v>78.004367291415704</v>
      </c>
      <c r="T42" s="79">
        <f t="shared" si="46"/>
        <v>47.35593870692238</v>
      </c>
      <c r="U42" s="79">
        <f t="shared" si="46"/>
        <v>39.803743551437798</v>
      </c>
      <c r="V42" s="79">
        <f t="shared" si="46"/>
        <v>48.555429117700918</v>
      </c>
      <c r="W42" s="79">
        <f t="shared" si="46"/>
        <v>56.976798475390169</v>
      </c>
      <c r="X42" s="79">
        <f t="shared" si="46"/>
        <v>64.23299178798348</v>
      </c>
      <c r="Y42" s="79">
        <f t="shared" si="46"/>
        <v>41.435967822930643</v>
      </c>
      <c r="Z42" s="79">
        <f t="shared" si="46"/>
        <v>32.801797470672547</v>
      </c>
      <c r="AA42" s="79">
        <f t="shared" si="46"/>
        <v>41.61688623902424</v>
      </c>
      <c r="AB42" s="79">
        <f t="shared" si="46"/>
        <v>38.949920141316028</v>
      </c>
      <c r="AC42" s="79">
        <f t="shared" ref="AC42:AE42" si="47">AC26*100/$L$26</f>
        <v>54.945406743184954</v>
      </c>
      <c r="AD42" s="79">
        <f t="shared" si="47"/>
        <v>38.682437817316305</v>
      </c>
      <c r="AE42" s="79">
        <f t="shared" si="47"/>
        <v>57.738990053642517</v>
      </c>
    </row>
    <row r="43" spans="1:31" ht="15.75" customHeight="1" x14ac:dyDescent="0.2"/>
    <row r="44" spans="1:31" ht="15.75" customHeight="1" x14ac:dyDescent="0.2"/>
    <row r="45" spans="1:31" ht="15.75" customHeight="1" x14ac:dyDescent="0.25">
      <c r="A45" s="69" t="s">
        <v>58</v>
      </c>
    </row>
    <row r="46" spans="1:31" ht="15.75" customHeight="1" x14ac:dyDescent="0.25">
      <c r="A46" s="37"/>
      <c r="B46" s="82" t="s">
        <v>59</v>
      </c>
      <c r="C46" s="37">
        <v>1991</v>
      </c>
      <c r="D46" s="37">
        <v>1992</v>
      </c>
      <c r="E46" s="37">
        <v>1993</v>
      </c>
      <c r="F46" s="37">
        <v>1994</v>
      </c>
      <c r="G46" s="37">
        <v>1995</v>
      </c>
      <c r="H46" s="37">
        <v>1996</v>
      </c>
      <c r="I46" s="37">
        <v>1997</v>
      </c>
      <c r="J46" s="37">
        <v>1998</v>
      </c>
      <c r="K46" s="37">
        <v>1999</v>
      </c>
      <c r="L46" s="82">
        <v>2000</v>
      </c>
      <c r="M46" s="37">
        <v>2001</v>
      </c>
      <c r="N46" s="37">
        <v>2002</v>
      </c>
      <c r="O46" s="37">
        <v>2003</v>
      </c>
      <c r="P46" s="37">
        <v>2004</v>
      </c>
      <c r="Q46" s="37">
        <v>2005</v>
      </c>
      <c r="R46" s="37">
        <v>2006</v>
      </c>
      <c r="S46" s="37">
        <v>2007</v>
      </c>
      <c r="T46" s="37">
        <v>2008</v>
      </c>
      <c r="U46" s="37">
        <v>2009</v>
      </c>
      <c r="V46" s="37">
        <v>2010</v>
      </c>
      <c r="W46" s="37">
        <v>2011</v>
      </c>
      <c r="X46" s="37">
        <v>2012</v>
      </c>
      <c r="Y46" s="37">
        <v>2013</v>
      </c>
      <c r="Z46" s="37">
        <v>2014</v>
      </c>
      <c r="AA46" s="37">
        <v>2015</v>
      </c>
      <c r="AB46" s="37">
        <v>2016</v>
      </c>
      <c r="AC46" s="37">
        <v>2017</v>
      </c>
      <c r="AD46" s="37">
        <v>2018</v>
      </c>
      <c r="AE46" s="37">
        <v>2019</v>
      </c>
    </row>
    <row r="47" spans="1:31" ht="15.75" customHeight="1" x14ac:dyDescent="0.25">
      <c r="A47" s="37" t="s">
        <v>46</v>
      </c>
      <c r="B47" s="81">
        <v>100</v>
      </c>
      <c r="C47" s="79">
        <f>C9*100/$B$9</f>
        <v>98.301134383501463</v>
      </c>
      <c r="D47" s="79">
        <f t="shared" ref="D47:AB47" si="48">D9*100/$B$9</f>
        <v>99.183708240448325</v>
      </c>
      <c r="E47" s="79">
        <f t="shared" si="48"/>
        <v>110.64405251038758</v>
      </c>
      <c r="F47" s="79">
        <f t="shared" si="48"/>
        <v>102.97711910601251</v>
      </c>
      <c r="G47" s="79">
        <f t="shared" si="48"/>
        <v>94.125339251229889</v>
      </c>
      <c r="H47" s="79">
        <f t="shared" si="48"/>
        <v>110.50658505155171</v>
      </c>
      <c r="I47" s="79">
        <f t="shared" si="48"/>
        <v>95.355172928884159</v>
      </c>
      <c r="J47" s="79">
        <f t="shared" si="48"/>
        <v>103.0782894447737</v>
      </c>
      <c r="K47" s="79">
        <f t="shared" si="48"/>
        <v>100.04816867466303</v>
      </c>
      <c r="L47" s="79">
        <f t="shared" si="48"/>
        <v>205.58141039962447</v>
      </c>
      <c r="M47" s="79">
        <f t="shared" si="48"/>
        <v>99.857652908164098</v>
      </c>
      <c r="N47" s="79">
        <f t="shared" si="48"/>
        <v>104.18102236972548</v>
      </c>
      <c r="O47" s="79">
        <f t="shared" si="48"/>
        <v>104.15440958753163</v>
      </c>
      <c r="P47" s="79">
        <f t="shared" si="48"/>
        <v>83.142001621643601</v>
      </c>
      <c r="Q47" s="79">
        <f t="shared" si="48"/>
        <v>89.418073451931889</v>
      </c>
      <c r="R47" s="79">
        <f t="shared" si="48"/>
        <v>85.475078466916884</v>
      </c>
      <c r="S47" s="79">
        <f t="shared" si="48"/>
        <v>160.35820830427917</v>
      </c>
      <c r="T47" s="79">
        <f t="shared" si="48"/>
        <v>97.352414323666196</v>
      </c>
      <c r="U47" s="79">
        <f t="shared" si="48"/>
        <v>81.826918432219614</v>
      </c>
      <c r="V47" s="79">
        <f t="shared" si="48"/>
        <v>99.818277964762345</v>
      </c>
      <c r="W47" s="79">
        <f t="shared" si="48"/>
        <v>117.13058685924422</v>
      </c>
      <c r="X47" s="79">
        <f t="shared" si="48"/>
        <v>132.04757419111894</v>
      </c>
      <c r="Y47" s="79">
        <f t="shared" si="48"/>
        <v>85.182378758556396</v>
      </c>
      <c r="Z47" s="79">
        <f t="shared" si="48"/>
        <v>67.432602227333845</v>
      </c>
      <c r="AA47" s="79">
        <f t="shared" si="48"/>
        <v>85.554303486124979</v>
      </c>
      <c r="AB47" s="79">
        <f t="shared" si="48"/>
        <v>80.071662963716562</v>
      </c>
      <c r="AC47" s="79">
        <f t="shared" ref="AC47:AE47" si="49">AC9*100/$B$9</f>
        <v>112.95453428870557</v>
      </c>
      <c r="AD47" s="79">
        <f t="shared" si="49"/>
        <v>79.521783672094131</v>
      </c>
      <c r="AE47" s="79">
        <f t="shared" si="49"/>
        <v>118.69746933156195</v>
      </c>
    </row>
    <row r="48" spans="1:31" ht="15.75" customHeight="1" x14ac:dyDescent="0.2"/>
    <row r="49" spans="1:1" ht="15.75" customHeight="1" x14ac:dyDescent="0.2">
      <c r="A49" s="83" t="s">
        <v>60</v>
      </c>
    </row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spans="17:17" ht="15.75" customHeight="1" x14ac:dyDescent="0.2"/>
    <row r="130" spans="17:17" ht="15.75" customHeight="1" x14ac:dyDescent="0.2"/>
    <row r="131" spans="17:17" ht="15.75" customHeight="1" x14ac:dyDescent="0.2"/>
    <row r="132" spans="17:17" ht="15.75" customHeight="1" x14ac:dyDescent="0.2"/>
    <row r="133" spans="17:17" ht="15.75" customHeight="1" x14ac:dyDescent="0.2"/>
    <row r="134" spans="17:17" ht="15.75" customHeight="1" x14ac:dyDescent="0.2"/>
    <row r="135" spans="17:17" ht="15.75" customHeight="1" x14ac:dyDescent="0.2"/>
    <row r="136" spans="17:17" ht="15.75" customHeight="1" x14ac:dyDescent="0.2"/>
    <row r="137" spans="17:17" ht="15.75" customHeight="1" x14ac:dyDescent="0.2"/>
    <row r="138" spans="17:17" ht="15.75" customHeight="1" x14ac:dyDescent="0.2"/>
    <row r="139" spans="17:17" ht="15.75" customHeight="1" x14ac:dyDescent="0.25">
      <c r="Q139" s="69">
        <f>100-81.1</f>
        <v>18.900000000000006</v>
      </c>
    </row>
    <row r="140" spans="17:17" ht="15.75" customHeight="1" x14ac:dyDescent="0.2"/>
    <row r="141" spans="17:17" ht="15.75" customHeight="1" x14ac:dyDescent="0.2"/>
    <row r="142" spans="17:17" ht="15.75" customHeight="1" x14ac:dyDescent="0.2"/>
    <row r="143" spans="17:17" ht="15.75" customHeight="1" x14ac:dyDescent="0.2"/>
    <row r="144" spans="17:1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scale="1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localroot</cp:lastModifiedBy>
  <dcterms:created xsi:type="dcterms:W3CDTF">2013-04-26T09:20:53Z</dcterms:created>
  <dcterms:modified xsi:type="dcterms:W3CDTF">2022-11-18T18:14:01Z</dcterms:modified>
</cp:coreProperties>
</file>