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IzvestaiPlanskiDokumenti\Indikatori\NacionalniIndikatori\2018\5 Klimatski\010\"/>
    </mc:Choice>
  </mc:AlternateContent>
  <bookViews>
    <workbookView xWindow="0" yWindow="0" windowWidth="19200" windowHeight="6465"/>
  </bookViews>
  <sheets>
    <sheet name="Sheet1 " sheetId="5" r:id="rId1"/>
  </sheets>
  <calcPr calcId="162913" concurrentCalc="0"/>
</workbook>
</file>

<file path=xl/calcChain.xml><?xml version="1.0" encoding="utf-8"?>
<calcChain xmlns="http://schemas.openxmlformats.org/spreadsheetml/2006/main">
  <c r="Y38" i="5" l="1"/>
  <c r="Z38" i="5"/>
  <c r="Y39" i="5"/>
  <c r="Z39" i="5"/>
  <c r="Y40" i="5"/>
  <c r="Z40" i="5"/>
  <c r="Y41" i="5"/>
  <c r="Z41" i="5"/>
  <c r="Y30" i="5"/>
  <c r="Z30" i="5"/>
  <c r="Y31" i="5"/>
  <c r="Z31" i="5"/>
  <c r="Y32" i="5"/>
  <c r="Z32" i="5"/>
  <c r="Y33" i="5"/>
  <c r="Z33" i="5"/>
  <c r="B38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B27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B10" i="5"/>
  <c r="B26" i="5"/>
  <c r="Y13" i="5"/>
  <c r="Z13" i="5"/>
  <c r="Y14" i="5"/>
  <c r="Z14" i="5"/>
  <c r="Y15" i="5"/>
  <c r="Z15" i="5"/>
  <c r="Y16" i="5"/>
  <c r="Z16" i="5"/>
  <c r="Y17" i="5"/>
  <c r="Z17" i="5"/>
  <c r="Q139" i="5"/>
  <c r="X41" i="5"/>
  <c r="W41" i="5"/>
  <c r="V41" i="5"/>
  <c r="U41" i="5"/>
  <c r="T41" i="5"/>
  <c r="S41" i="5"/>
  <c r="R41" i="5"/>
  <c r="Q41" i="5"/>
  <c r="P41" i="5"/>
  <c r="O41" i="5"/>
  <c r="N41" i="5"/>
  <c r="M41" i="5"/>
  <c r="K41" i="5"/>
  <c r="J41" i="5"/>
  <c r="I41" i="5"/>
  <c r="H41" i="5"/>
  <c r="G41" i="5"/>
  <c r="F41" i="5"/>
  <c r="E41" i="5"/>
  <c r="D41" i="5"/>
  <c r="C41" i="5"/>
  <c r="B41" i="5"/>
  <c r="X40" i="5"/>
  <c r="W40" i="5"/>
  <c r="V40" i="5"/>
  <c r="U40" i="5"/>
  <c r="T40" i="5"/>
  <c r="S40" i="5"/>
  <c r="R40" i="5"/>
  <c r="Q40" i="5"/>
  <c r="P40" i="5"/>
  <c r="O40" i="5"/>
  <c r="N40" i="5"/>
  <c r="M40" i="5"/>
  <c r="K40" i="5"/>
  <c r="J40" i="5"/>
  <c r="I40" i="5"/>
  <c r="H40" i="5"/>
  <c r="G40" i="5"/>
  <c r="F40" i="5"/>
  <c r="E40" i="5"/>
  <c r="D40" i="5"/>
  <c r="C40" i="5"/>
  <c r="B40" i="5"/>
  <c r="X39" i="5"/>
  <c r="W39" i="5"/>
  <c r="V39" i="5"/>
  <c r="U39" i="5"/>
  <c r="T39" i="5"/>
  <c r="S39" i="5"/>
  <c r="R39" i="5"/>
  <c r="Q39" i="5"/>
  <c r="P39" i="5"/>
  <c r="O39" i="5"/>
  <c r="N39" i="5"/>
  <c r="M39" i="5"/>
  <c r="K39" i="5"/>
  <c r="J39" i="5"/>
  <c r="I39" i="5"/>
  <c r="H39" i="5"/>
  <c r="G39" i="5"/>
  <c r="F39" i="5"/>
  <c r="E39" i="5"/>
  <c r="D39" i="5"/>
  <c r="C39" i="5"/>
  <c r="B39" i="5"/>
  <c r="X38" i="5"/>
  <c r="W38" i="5"/>
  <c r="V38" i="5"/>
  <c r="U38" i="5"/>
  <c r="T38" i="5"/>
  <c r="S38" i="5"/>
  <c r="R38" i="5"/>
  <c r="Q38" i="5"/>
  <c r="P38" i="5"/>
  <c r="O38" i="5"/>
  <c r="N38" i="5"/>
  <c r="M38" i="5"/>
  <c r="K38" i="5"/>
  <c r="J38" i="5"/>
  <c r="I38" i="5"/>
  <c r="H38" i="5"/>
  <c r="G38" i="5"/>
  <c r="F38" i="5"/>
  <c r="E38" i="5"/>
  <c r="D38" i="5"/>
  <c r="C38" i="5"/>
  <c r="Z26" i="5"/>
  <c r="Z34" i="5"/>
  <c r="Y26" i="5"/>
  <c r="X26" i="5"/>
  <c r="X32" i="5"/>
  <c r="W26" i="5"/>
  <c r="W31" i="5"/>
  <c r="V26" i="5"/>
  <c r="V31" i="5"/>
  <c r="U26" i="5"/>
  <c r="U33" i="5"/>
  <c r="T26" i="5"/>
  <c r="S26" i="5"/>
  <c r="S30" i="5"/>
  <c r="R26" i="5"/>
  <c r="R31" i="5"/>
  <c r="Q26" i="5"/>
  <c r="Q32" i="5"/>
  <c r="P26" i="5"/>
  <c r="O26" i="5"/>
  <c r="O30" i="5"/>
  <c r="N26" i="5"/>
  <c r="N31" i="5"/>
  <c r="M26" i="5"/>
  <c r="M33" i="5"/>
  <c r="L26" i="5"/>
  <c r="L32" i="5"/>
  <c r="K26" i="5"/>
  <c r="K31" i="5"/>
  <c r="J26" i="5"/>
  <c r="J31" i="5"/>
  <c r="I26" i="5"/>
  <c r="I34" i="5"/>
  <c r="H26" i="5"/>
  <c r="H32" i="5"/>
  <c r="G26" i="5"/>
  <c r="G30" i="5"/>
  <c r="F26" i="5"/>
  <c r="F31" i="5"/>
  <c r="E26" i="5"/>
  <c r="E34" i="5"/>
  <c r="D26" i="5"/>
  <c r="C26" i="5"/>
  <c r="C31" i="5"/>
  <c r="B31" i="5"/>
  <c r="Z18" i="5"/>
  <c r="Y18" i="5"/>
  <c r="N15" i="5"/>
  <c r="U14" i="5"/>
  <c r="Z9" i="5"/>
  <c r="Y9" i="5"/>
  <c r="X9" i="5"/>
  <c r="X18" i="5"/>
  <c r="W9" i="5"/>
  <c r="W18" i="5"/>
  <c r="V9" i="5"/>
  <c r="V15" i="5"/>
  <c r="U9" i="5"/>
  <c r="T9" i="5"/>
  <c r="S9" i="5"/>
  <c r="S18" i="5"/>
  <c r="R9" i="5"/>
  <c r="R15" i="5"/>
  <c r="Q9" i="5"/>
  <c r="Q18" i="5"/>
  <c r="P9" i="5"/>
  <c r="P17" i="5"/>
  <c r="O9" i="5"/>
  <c r="O18" i="5"/>
  <c r="N9" i="5"/>
  <c r="N16" i="5"/>
  <c r="M9" i="5"/>
  <c r="M14" i="5"/>
  <c r="L9" i="5"/>
  <c r="K9" i="5"/>
  <c r="K18" i="5"/>
  <c r="J9" i="5"/>
  <c r="I9" i="5"/>
  <c r="I18" i="5"/>
  <c r="H9" i="5"/>
  <c r="H18" i="5"/>
  <c r="G9" i="5"/>
  <c r="G18" i="5"/>
  <c r="F9" i="5"/>
  <c r="F15" i="5"/>
  <c r="E9" i="5"/>
  <c r="E14" i="5"/>
  <c r="D9" i="5"/>
  <c r="C9" i="5"/>
  <c r="C18" i="5"/>
  <c r="B9" i="5"/>
  <c r="B17" i="5"/>
  <c r="B34" i="5"/>
  <c r="B30" i="5"/>
  <c r="R30" i="5"/>
  <c r="J34" i="5"/>
  <c r="F30" i="5"/>
  <c r="V30" i="5"/>
  <c r="R34" i="5"/>
  <c r="N30" i="5"/>
  <c r="J30" i="5"/>
  <c r="U32" i="5"/>
  <c r="G31" i="5"/>
  <c r="E32" i="5"/>
  <c r="I33" i="5"/>
  <c r="Q33" i="5"/>
  <c r="C30" i="5"/>
  <c r="K30" i="5"/>
  <c r="I32" i="5"/>
  <c r="B33" i="5"/>
  <c r="J33" i="5"/>
  <c r="R33" i="5"/>
  <c r="F34" i="5"/>
  <c r="V34" i="5"/>
  <c r="O31" i="5"/>
  <c r="M32" i="5"/>
  <c r="E33" i="5"/>
  <c r="F33" i="5"/>
  <c r="N33" i="5"/>
  <c r="V33" i="5"/>
  <c r="N34" i="5"/>
  <c r="G17" i="5"/>
  <c r="G13" i="5"/>
  <c r="W13" i="5"/>
  <c r="B15" i="5"/>
  <c r="F16" i="5"/>
  <c r="V16" i="5"/>
  <c r="K17" i="5"/>
  <c r="C47" i="5"/>
  <c r="S47" i="5"/>
  <c r="K16" i="5"/>
  <c r="W17" i="5"/>
  <c r="O47" i="5"/>
  <c r="Y47" i="5"/>
  <c r="K13" i="5"/>
  <c r="G16" i="5"/>
  <c r="O16" i="5"/>
  <c r="W16" i="5"/>
  <c r="O17" i="5"/>
  <c r="G47" i="5"/>
  <c r="W47" i="5"/>
  <c r="C13" i="5"/>
  <c r="S13" i="5"/>
  <c r="C16" i="5"/>
  <c r="S16" i="5"/>
  <c r="F47" i="5"/>
  <c r="J47" i="5"/>
  <c r="N47" i="5"/>
  <c r="R47" i="5"/>
  <c r="V47" i="5"/>
  <c r="Z47" i="5"/>
  <c r="O13" i="5"/>
  <c r="J15" i="5"/>
  <c r="B16" i="5"/>
  <c r="J16" i="5"/>
  <c r="R16" i="5"/>
  <c r="C17" i="5"/>
  <c r="S17" i="5"/>
  <c r="K47" i="5"/>
  <c r="L15" i="5"/>
  <c r="L47" i="5"/>
  <c r="L16" i="5"/>
  <c r="T15" i="5"/>
  <c r="T47" i="5"/>
  <c r="T16" i="5"/>
  <c r="L13" i="5"/>
  <c r="D42" i="5"/>
  <c r="D33" i="5"/>
  <c r="D34" i="5"/>
  <c r="D30" i="5"/>
  <c r="T33" i="5"/>
  <c r="T31" i="5"/>
  <c r="T42" i="5"/>
  <c r="T34" i="5"/>
  <c r="T30" i="5"/>
  <c r="I47" i="5"/>
  <c r="I16" i="5"/>
  <c r="I17" i="5"/>
  <c r="I13" i="5"/>
  <c r="U47" i="5"/>
  <c r="U16" i="5"/>
  <c r="U17" i="5"/>
  <c r="U13" i="5"/>
  <c r="D15" i="5"/>
  <c r="D47" i="5"/>
  <c r="D16" i="5"/>
  <c r="P15" i="5"/>
  <c r="P47" i="5"/>
  <c r="P16" i="5"/>
  <c r="D13" i="5"/>
  <c r="T13" i="5"/>
  <c r="H17" i="5"/>
  <c r="P33" i="5"/>
  <c r="P42" i="5"/>
  <c r="P34" i="5"/>
  <c r="P30" i="5"/>
  <c r="P31" i="5"/>
  <c r="E47" i="5"/>
  <c r="E16" i="5"/>
  <c r="E13" i="5"/>
  <c r="E17" i="5"/>
  <c r="M47" i="5"/>
  <c r="M16" i="5"/>
  <c r="M17" i="5"/>
  <c r="M13" i="5"/>
  <c r="Q47" i="5"/>
  <c r="Q16" i="5"/>
  <c r="Q17" i="5"/>
  <c r="Q13" i="5"/>
  <c r="H14" i="5"/>
  <c r="P14" i="5"/>
  <c r="X14" i="5"/>
  <c r="I15" i="5"/>
  <c r="Q15" i="5"/>
  <c r="D18" i="5"/>
  <c r="L18" i="5"/>
  <c r="T18" i="5"/>
  <c r="M42" i="5"/>
  <c r="Q42" i="5"/>
  <c r="U42" i="5"/>
  <c r="Y42" i="5"/>
  <c r="D32" i="5"/>
  <c r="T32" i="5"/>
  <c r="H13" i="5"/>
  <c r="P13" i="5"/>
  <c r="X13" i="5"/>
  <c r="I14" i="5"/>
  <c r="Q14" i="5"/>
  <c r="D17" i="5"/>
  <c r="L17" i="5"/>
  <c r="T17" i="5"/>
  <c r="E18" i="5"/>
  <c r="M18" i="5"/>
  <c r="U18" i="5"/>
  <c r="D14" i="5"/>
  <c r="L14" i="5"/>
  <c r="T14" i="5"/>
  <c r="E15" i="5"/>
  <c r="M15" i="5"/>
  <c r="U15" i="5"/>
  <c r="P18" i="5"/>
  <c r="C32" i="5"/>
  <c r="C34" i="5"/>
  <c r="C42" i="5"/>
  <c r="C33" i="5"/>
  <c r="G32" i="5"/>
  <c r="G42" i="5"/>
  <c r="G33" i="5"/>
  <c r="G34" i="5"/>
  <c r="K32" i="5"/>
  <c r="K34" i="5"/>
  <c r="K42" i="5"/>
  <c r="K33" i="5"/>
  <c r="O32" i="5"/>
  <c r="O42" i="5"/>
  <c r="O33" i="5"/>
  <c r="O34" i="5"/>
  <c r="S32" i="5"/>
  <c r="S42" i="5"/>
  <c r="S34" i="5"/>
  <c r="S33" i="5"/>
  <c r="W32" i="5"/>
  <c r="W33" i="5"/>
  <c r="W42" i="5"/>
  <c r="W34" i="5"/>
  <c r="W30" i="5"/>
  <c r="D31" i="5"/>
  <c r="S31" i="5"/>
  <c r="P32" i="5"/>
  <c r="H15" i="5"/>
  <c r="H47" i="5"/>
  <c r="H16" i="5"/>
  <c r="X15" i="5"/>
  <c r="X47" i="5"/>
  <c r="X16" i="5"/>
  <c r="X17" i="5"/>
  <c r="H42" i="5"/>
  <c r="H33" i="5"/>
  <c r="H34" i="5"/>
  <c r="H30" i="5"/>
  <c r="H31" i="5"/>
  <c r="Z42" i="5"/>
  <c r="V42" i="5"/>
  <c r="R42" i="5"/>
  <c r="N42" i="5"/>
  <c r="I42" i="5"/>
  <c r="E42" i="5"/>
  <c r="L33" i="5"/>
  <c r="F42" i="5"/>
  <c r="L31" i="5"/>
  <c r="L34" i="5"/>
  <c r="L30" i="5"/>
  <c r="J42" i="5"/>
  <c r="B42" i="5"/>
  <c r="X33" i="5"/>
  <c r="X42" i="5"/>
  <c r="X34" i="5"/>
  <c r="X30" i="5"/>
  <c r="X31" i="5"/>
  <c r="B14" i="5"/>
  <c r="F14" i="5"/>
  <c r="J14" i="5"/>
  <c r="N14" i="5"/>
  <c r="R14" i="5"/>
  <c r="V14" i="5"/>
  <c r="C15" i="5"/>
  <c r="G15" i="5"/>
  <c r="K15" i="5"/>
  <c r="O15" i="5"/>
  <c r="S15" i="5"/>
  <c r="W15" i="5"/>
  <c r="B18" i="5"/>
  <c r="F18" i="5"/>
  <c r="J18" i="5"/>
  <c r="N18" i="5"/>
  <c r="R18" i="5"/>
  <c r="V18" i="5"/>
  <c r="E31" i="5"/>
  <c r="I31" i="5"/>
  <c r="M31" i="5"/>
  <c r="Q31" i="5"/>
  <c r="U31" i="5"/>
  <c r="B32" i="5"/>
  <c r="F32" i="5"/>
  <c r="J32" i="5"/>
  <c r="N32" i="5"/>
  <c r="R32" i="5"/>
  <c r="V32" i="5"/>
  <c r="B13" i="5"/>
  <c r="F13" i="5"/>
  <c r="J13" i="5"/>
  <c r="N13" i="5"/>
  <c r="R13" i="5"/>
  <c r="V13" i="5"/>
  <c r="C14" i="5"/>
  <c r="G14" i="5"/>
  <c r="K14" i="5"/>
  <c r="O14" i="5"/>
  <c r="S14" i="5"/>
  <c r="W14" i="5"/>
  <c r="F17" i="5"/>
  <c r="J17" i="5"/>
  <c r="N17" i="5"/>
  <c r="R17" i="5"/>
  <c r="V17" i="5"/>
  <c r="E30" i="5"/>
  <c r="I30" i="5"/>
  <c r="M30" i="5"/>
  <c r="Q30" i="5"/>
  <c r="U30" i="5"/>
  <c r="M34" i="5"/>
  <c r="Q34" i="5"/>
  <c r="U34" i="5"/>
  <c r="Y34" i="5"/>
</calcChain>
</file>

<file path=xl/comments1.xml><?xml version="1.0" encoding="utf-8"?>
<comments xmlns="http://schemas.openxmlformats.org/spreadsheetml/2006/main">
  <authors>
    <author>Verica TGj</author>
  </authors>
  <commentList>
    <comment ref="A9" authorId="0" shapeId="0">
      <text>
        <r>
          <rPr>
            <b/>
            <sz val="9"/>
            <color indexed="81"/>
            <rFont val="Tahoma"/>
            <family val="2"/>
          </rPr>
          <t>Verica TGj:</t>
        </r>
        <r>
          <rPr>
            <sz val="9"/>
            <color indexed="81"/>
            <rFont val="Tahoma"/>
            <family val="2"/>
          </rPr>
          <t xml:space="preserve">
Including FOLU
net emissions = emissions - removals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Verica TGj:</t>
        </r>
        <r>
          <rPr>
            <sz val="9"/>
            <color indexed="81"/>
            <rFont val="Tahoma"/>
            <family val="2"/>
          </rPr>
          <t xml:space="preserve">
(net emissions = emissions - removals)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Verica TGj:</t>
        </r>
        <r>
          <rPr>
            <sz val="9"/>
            <color indexed="81"/>
            <rFont val="Tahoma"/>
            <family val="2"/>
          </rPr>
          <t xml:space="preserve">
Including FOLU
net emissions = emissions - removals</t>
        </r>
      </text>
    </comment>
  </commentList>
</comments>
</file>

<file path=xl/sharedStrings.xml><?xml version="1.0" encoding="utf-8"?>
<sst xmlns="http://schemas.openxmlformats.org/spreadsheetml/2006/main" count="42" uniqueCount="23">
  <si>
    <t>CO2-eq. [kt]</t>
  </si>
  <si>
    <t>CO2</t>
  </si>
  <si>
    <t>CH4</t>
  </si>
  <si>
    <t>N2O</t>
  </si>
  <si>
    <t>HFC</t>
  </si>
  <si>
    <t>Total</t>
  </si>
  <si>
    <t>HFC,PFC,SF6</t>
  </si>
  <si>
    <t>2000 - baseline</t>
  </si>
  <si>
    <t>Energy</t>
  </si>
  <si>
    <t>Waste</t>
  </si>
  <si>
    <t>Industrial processes and products use</t>
  </si>
  <si>
    <t>AFOLU - Livestock</t>
  </si>
  <si>
    <t>1990 - baseline</t>
  </si>
  <si>
    <r>
      <t xml:space="preserve">Table 1: </t>
    </r>
    <r>
      <rPr>
        <sz val="12"/>
        <color indexed="8"/>
        <rFont val="Calibri"/>
        <family val="2"/>
        <charset val="204"/>
        <scheme val="minor"/>
      </rPr>
      <t>Emmision of GHG</t>
    </r>
  </si>
  <si>
    <t>Total (net emissions)</t>
  </si>
  <si>
    <t xml:space="preserve">FOLU </t>
  </si>
  <si>
    <t>CO2 (incl. FOLU)</t>
  </si>
  <si>
    <t>Total (excluding FOLU)</t>
  </si>
  <si>
    <t>CO2 (excl. FOLU)</t>
  </si>
  <si>
    <t>CO2-eq. [%] (net emissions)</t>
  </si>
  <si>
    <t>Index 2000=100 (net emissions)</t>
  </si>
  <si>
    <t>Index 1990=100  (net emissions)</t>
  </si>
  <si>
    <r>
      <t xml:space="preserve">Source: </t>
    </r>
    <r>
      <rPr>
        <b/>
        <sz val="11"/>
        <color theme="1"/>
        <rFont val="Calibri"/>
        <family val="2"/>
        <scheme val="minor"/>
      </rPr>
      <t>Second Biennial Update Report on Climate Change to UNFCCC</t>
    </r>
    <r>
      <rPr>
        <sz val="11"/>
        <color theme="1"/>
        <rFont val="Calibri"/>
        <family val="2"/>
        <charset val="204"/>
        <scheme val="minor"/>
      </rPr>
      <t xml:space="preserve"> (National Inventory Report (NIR) - RCESD - MASA), MoEPP, UNDP,  2017, www.unfccc.org.mk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</si>
</sst>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3" fillId="0" borderId="0"/>
    <xf numFmtId="0" fontId="6" fillId="0" borderId="0"/>
  </cellStyleXfs>
  <cellXfs count="29">
    <xf numFmtId="0" fontId="0" fillId="0" borderId="0" xfId="0"/>
    <xf numFmtId="0" fontId="0" fillId="0" borderId="1" xfId="0" applyBorder="1"/>
    <xf numFmtId="2" fontId="0" fillId="0" borderId="1" xfId="0" applyNumberFormat="1" applyBorder="1"/>
    <xf numFmtId="1" fontId="0" fillId="0" borderId="1" xfId="0" applyNumberFormat="1" applyBorder="1"/>
    <xf numFmtId="0" fontId="0" fillId="0" borderId="0" xfId="0" applyBorder="1"/>
    <xf numFmtId="2" fontId="0" fillId="0" borderId="0" xfId="0" applyNumberFormat="1" applyBorder="1"/>
    <xf numFmtId="0" fontId="0" fillId="3" borderId="1" xfId="0" applyFill="1" applyBorder="1"/>
    <xf numFmtId="2" fontId="0" fillId="3" borderId="1" xfId="0" applyNumberFormat="1" applyFill="1" applyBorder="1"/>
    <xf numFmtId="0" fontId="0" fillId="3" borderId="0" xfId="0" applyFill="1"/>
    <xf numFmtId="0" fontId="0" fillId="4" borderId="1" xfId="0" applyFill="1" applyBorder="1"/>
    <xf numFmtId="2" fontId="0" fillId="4" borderId="1" xfId="0" applyNumberFormat="1" applyFill="1" applyBorder="1"/>
    <xf numFmtId="0" fontId="0" fillId="4" borderId="0" xfId="0" applyFill="1"/>
    <xf numFmtId="0" fontId="0" fillId="5" borderId="1" xfId="0" applyFill="1" applyBorder="1"/>
    <xf numFmtId="2" fontId="0" fillId="5" borderId="1" xfId="0" applyNumberFormat="1" applyFill="1" applyBorder="1"/>
    <xf numFmtId="0" fontId="0" fillId="5" borderId="0" xfId="0" applyFill="1"/>
    <xf numFmtId="0" fontId="0" fillId="6" borderId="1" xfId="0" applyFill="1" applyBorder="1"/>
    <xf numFmtId="2" fontId="0" fillId="6" borderId="1" xfId="0" applyNumberFormat="1" applyFill="1" applyBorder="1"/>
    <xf numFmtId="0" fontId="0" fillId="6" borderId="0" xfId="0" applyFill="1"/>
    <xf numFmtId="0" fontId="2" fillId="2" borderId="1" xfId="0" applyFont="1" applyFill="1" applyBorder="1"/>
    <xf numFmtId="2" fontId="2" fillId="2" borderId="1" xfId="0" applyNumberFormat="1" applyFont="1" applyFill="1" applyBorder="1"/>
    <xf numFmtId="0" fontId="2" fillId="2" borderId="0" xfId="0" applyFont="1" applyFill="1"/>
    <xf numFmtId="0" fontId="0" fillId="0" borderId="1" xfId="0" applyBorder="1" applyAlignment="1">
      <alignment wrapText="1"/>
    </xf>
    <xf numFmtId="2" fontId="4" fillId="0" borderId="1" xfId="0" applyNumberFormat="1" applyFont="1" applyBorder="1"/>
    <xf numFmtId="0" fontId="4" fillId="0" borderId="0" xfId="0" applyFont="1"/>
    <xf numFmtId="2" fontId="0" fillId="0" borderId="1" xfId="0" applyNumberFormat="1" applyFill="1" applyBorder="1"/>
    <xf numFmtId="9" fontId="0" fillId="0" borderId="1" xfId="1" applyFont="1" applyBorder="1"/>
    <xf numFmtId="0" fontId="5" fillId="0" borderId="0" xfId="0" applyFont="1"/>
    <xf numFmtId="0" fontId="7" fillId="0" borderId="0" xfId="0" applyFont="1" applyAlignment="1"/>
    <xf numFmtId="0" fontId="0" fillId="0" borderId="1" xfId="0" applyFill="1" applyBorder="1"/>
  </cellXfs>
  <cellStyles count="4">
    <cellStyle name="Normal" xfId="0" builtinId="0"/>
    <cellStyle name="Normal 2" xfId="2"/>
    <cellStyle name="Percent" xfId="1" builtinId="5"/>
    <cellStyle name="Standard 2 2" xfId="3"/>
  </cellStyles>
  <dxfs count="0"/>
  <tableStyles count="0" defaultTableStyle="TableStyleMedium2" defaultPivotStyle="PivotStyleLight16"/>
  <colors>
    <mruColors>
      <color rgb="FFBDC5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'Sheet1 '!$A$4</c:f>
              <c:strCache>
                <c:ptCount val="1"/>
                <c:pt idx="0">
                  <c:v>Energy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'Sheet1 '!$B$3:$Z$3</c:f>
              <c:strCache>
                <c:ptCount val="2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2000 - baseline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</c:strCache>
            </c:strRef>
          </c:cat>
          <c:val>
            <c:numRef>
              <c:f>'Sheet1 '!$B$4:$Z$4</c:f>
              <c:numCache>
                <c:formatCode>0.00</c:formatCode>
                <c:ptCount val="25"/>
                <c:pt idx="0">
                  <c:v>9415.5156110474963</c:v>
                </c:pt>
                <c:pt idx="1">
                  <c:v>9215.5431729429965</c:v>
                </c:pt>
                <c:pt idx="2">
                  <c:v>9152.004908558747</c:v>
                </c:pt>
                <c:pt idx="3">
                  <c:v>9418.3920414220502</c:v>
                </c:pt>
                <c:pt idx="4">
                  <c:v>9152.6934263118455</c:v>
                </c:pt>
                <c:pt idx="5">
                  <c:v>9121.1996369473491</c:v>
                </c:pt>
                <c:pt idx="6">
                  <c:v>10310.239238068245</c:v>
                </c:pt>
                <c:pt idx="7">
                  <c:v>9202.3366193864495</c:v>
                </c:pt>
                <c:pt idx="8">
                  <c:v>10505.090382371603</c:v>
                </c:pt>
                <c:pt idx="9">
                  <c:v>9835.0406889415972</c:v>
                </c:pt>
                <c:pt idx="10">
                  <c:v>9983.7541445015959</c:v>
                </c:pt>
                <c:pt idx="11">
                  <c:v>9934.9597213174056</c:v>
                </c:pt>
                <c:pt idx="12">
                  <c:v>9084.7902903525992</c:v>
                </c:pt>
                <c:pt idx="13">
                  <c:v>8887.7036244432002</c:v>
                </c:pt>
                <c:pt idx="14">
                  <c:v>8801.1623975064012</c:v>
                </c:pt>
                <c:pt idx="15">
                  <c:v>9353.337789011799</c:v>
                </c:pt>
                <c:pt idx="16">
                  <c:v>8456.7044831024577</c:v>
                </c:pt>
                <c:pt idx="17">
                  <c:v>8926.3877880514574</c:v>
                </c:pt>
                <c:pt idx="18">
                  <c:v>9026.6898888915784</c:v>
                </c:pt>
                <c:pt idx="19">
                  <c:v>8650.8490475376602</c:v>
                </c:pt>
                <c:pt idx="20">
                  <c:v>8561.2086629197438</c:v>
                </c:pt>
                <c:pt idx="21">
                  <c:v>9558.9629109743801</c:v>
                </c:pt>
                <c:pt idx="22">
                  <c:v>9450.5990856478838</c:v>
                </c:pt>
                <c:pt idx="23" formatCode="General">
                  <c:v>8419.3725830798176</c:v>
                </c:pt>
                <c:pt idx="24" formatCode="General">
                  <c:v>7957.519832833721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018-4705-BF55-3F0301C6268A}"/>
            </c:ext>
          </c:extLst>
        </c:ser>
        <c:ser>
          <c:idx val="1"/>
          <c:order val="1"/>
          <c:tx>
            <c:strRef>
              <c:f>'Sheet1 '!$A$5</c:f>
              <c:strCache>
                <c:ptCount val="1"/>
                <c:pt idx="0">
                  <c:v>Industrial processes and products use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'Sheet1 '!$B$3:$Z$3</c:f>
              <c:strCache>
                <c:ptCount val="2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2000 - baseline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</c:strCache>
            </c:strRef>
          </c:cat>
          <c:val>
            <c:numRef>
              <c:f>'Sheet1 '!$B$5:$Z$5</c:f>
              <c:numCache>
                <c:formatCode>0.00</c:formatCode>
                <c:ptCount val="25"/>
                <c:pt idx="0">
                  <c:v>941.83484524970015</c:v>
                </c:pt>
                <c:pt idx="1">
                  <c:v>883.35263995449998</c:v>
                </c:pt>
                <c:pt idx="2">
                  <c:v>944.94979911659993</c:v>
                </c:pt>
                <c:pt idx="3">
                  <c:v>772.35603301579999</c:v>
                </c:pt>
                <c:pt idx="4">
                  <c:v>680.00062242460012</c:v>
                </c:pt>
                <c:pt idx="5">
                  <c:v>760.41325352450008</c:v>
                </c:pt>
                <c:pt idx="6">
                  <c:v>862.11254776010003</c:v>
                </c:pt>
                <c:pt idx="7">
                  <c:v>820.22723450540002</c:v>
                </c:pt>
                <c:pt idx="8">
                  <c:v>875.18077347869996</c:v>
                </c:pt>
                <c:pt idx="9">
                  <c:v>763.84980150090007</c:v>
                </c:pt>
                <c:pt idx="10">
                  <c:v>828.08729385930008</c:v>
                </c:pt>
                <c:pt idx="11">
                  <c:v>685.9930712836001</c:v>
                </c:pt>
                <c:pt idx="12">
                  <c:v>619.41562604240005</c:v>
                </c:pt>
                <c:pt idx="13">
                  <c:v>845.20162783590001</c:v>
                </c:pt>
                <c:pt idx="14">
                  <c:v>923.40954773090016</c:v>
                </c:pt>
                <c:pt idx="15">
                  <c:v>949.91827915050021</c:v>
                </c:pt>
                <c:pt idx="16">
                  <c:v>1064.5197856509001</c:v>
                </c:pt>
                <c:pt idx="17">
                  <c:v>960.77912298120009</c:v>
                </c:pt>
                <c:pt idx="18">
                  <c:v>1132.1431316572002</c:v>
                </c:pt>
                <c:pt idx="19">
                  <c:v>745.58684712770003</c:v>
                </c:pt>
                <c:pt idx="20">
                  <c:v>901.46025366020024</c:v>
                </c:pt>
                <c:pt idx="21">
                  <c:v>937.51229795970005</c:v>
                </c:pt>
                <c:pt idx="22">
                  <c:v>776.42934507349992</c:v>
                </c:pt>
                <c:pt idx="23" formatCode="General">
                  <c:v>923.05194323849992</c:v>
                </c:pt>
                <c:pt idx="24" formatCode="General">
                  <c:v>921.57950685829996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018-4705-BF55-3F0301C6268A}"/>
            </c:ext>
          </c:extLst>
        </c:ser>
        <c:ser>
          <c:idx val="2"/>
          <c:order val="2"/>
          <c:tx>
            <c:strRef>
              <c:f>'Sheet1 '!$A$6</c:f>
              <c:strCache>
                <c:ptCount val="1"/>
                <c:pt idx="0">
                  <c:v>AFOLU - Livestock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'Sheet1 '!$B$3:$Z$3</c:f>
              <c:strCache>
                <c:ptCount val="2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2000 - baseline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</c:strCache>
            </c:strRef>
          </c:cat>
          <c:val>
            <c:numRef>
              <c:f>'Sheet1 '!$B$6:$Z$6</c:f>
              <c:numCache>
                <c:formatCode>0.00</c:formatCode>
                <c:ptCount val="25"/>
                <c:pt idx="0">
                  <c:v>1327.682182403616</c:v>
                </c:pt>
                <c:pt idx="1">
                  <c:v>1312.9417248643815</c:v>
                </c:pt>
                <c:pt idx="2">
                  <c:v>1321.9484618240144</c:v>
                </c:pt>
                <c:pt idx="3">
                  <c:v>1333.5401718746632</c:v>
                </c:pt>
                <c:pt idx="4">
                  <c:v>1309.2367430152308</c:v>
                </c:pt>
                <c:pt idx="5">
                  <c:v>1294.5754666435473</c:v>
                </c:pt>
                <c:pt idx="6">
                  <c:v>1259.784880910745</c:v>
                </c:pt>
                <c:pt idx="7">
                  <c:v>1226.6687744392207</c:v>
                </c:pt>
                <c:pt idx="8">
                  <c:v>1115.7280853045245</c:v>
                </c:pt>
                <c:pt idx="9">
                  <c:v>1129.1368951384211</c:v>
                </c:pt>
                <c:pt idx="10">
                  <c:v>1108.9444729997704</c:v>
                </c:pt>
                <c:pt idx="11">
                  <c:v>1099.2852037934988</c:v>
                </c:pt>
                <c:pt idx="12">
                  <c:v>1060.5145374358458</c:v>
                </c:pt>
                <c:pt idx="13">
                  <c:v>1071.6165672044772</c:v>
                </c:pt>
                <c:pt idx="14">
                  <c:v>1111.2145218828582</c:v>
                </c:pt>
                <c:pt idx="15">
                  <c:v>1087.7018657049816</c:v>
                </c:pt>
                <c:pt idx="16">
                  <c:v>1108.3796575763299</c:v>
                </c:pt>
                <c:pt idx="17">
                  <c:v>1061.0352666278563</c:v>
                </c:pt>
                <c:pt idx="18">
                  <c:v>1072.3429265520058</c:v>
                </c:pt>
                <c:pt idx="19">
                  <c:v>999.39558696272059</c:v>
                </c:pt>
                <c:pt idx="20">
                  <c:v>1040.5601152754593</c:v>
                </c:pt>
                <c:pt idx="21">
                  <c:v>1076.2494408642119</c:v>
                </c:pt>
                <c:pt idx="22">
                  <c:v>1019.3798808424424</c:v>
                </c:pt>
                <c:pt idx="23" formatCode="General">
                  <c:v>989.19715263367357</c:v>
                </c:pt>
                <c:pt idx="24" formatCode="General">
                  <c:v>1001.8115278640596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018-4705-BF55-3F0301C6268A}"/>
            </c:ext>
          </c:extLst>
        </c:ser>
        <c:ser>
          <c:idx val="3"/>
          <c:order val="3"/>
          <c:tx>
            <c:strRef>
              <c:f>'Sheet1 '!$A$7</c:f>
              <c:strCache>
                <c:ptCount val="1"/>
                <c:pt idx="0">
                  <c:v>FOLU 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'Sheet1 '!$B$3:$Z$3</c:f>
              <c:strCache>
                <c:ptCount val="2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2000 - baseline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</c:strCache>
            </c:strRef>
          </c:cat>
          <c:val>
            <c:numRef>
              <c:f>'Sheet1 '!$B$7:$Z$7</c:f>
              <c:numCache>
                <c:formatCode>0.00</c:formatCode>
                <c:ptCount val="25"/>
                <c:pt idx="0">
                  <c:v>-220.04240228273625</c:v>
                </c:pt>
                <c:pt idx="1">
                  <c:v>-2.9969562375490248</c:v>
                </c:pt>
                <c:pt idx="2">
                  <c:v>185.00601110230966</c:v>
                </c:pt>
                <c:pt idx="3">
                  <c:v>1257.9129583776962</c:v>
                </c:pt>
                <c:pt idx="4">
                  <c:v>619.7280452694074</c:v>
                </c:pt>
                <c:pt idx="5">
                  <c:v>-382.83845982931831</c:v>
                </c:pt>
                <c:pt idx="6">
                  <c:v>531.28231460231723</c:v>
                </c:pt>
                <c:pt idx="7">
                  <c:v>-217.46468309992963</c:v>
                </c:pt>
                <c:pt idx="8">
                  <c:v>-797.02958554633949</c:v>
                </c:pt>
                <c:pt idx="9">
                  <c:v>-295.11499273479836</c:v>
                </c:pt>
                <c:pt idx="10">
                  <c:v>10418.447912243562</c:v>
                </c:pt>
                <c:pt idx="11">
                  <c:v>-1620.7299468116621</c:v>
                </c:pt>
                <c:pt idx="12">
                  <c:v>-1579.3770451834123</c:v>
                </c:pt>
                <c:pt idx="13">
                  <c:v>-3757.87832514294</c:v>
                </c:pt>
                <c:pt idx="14">
                  <c:v>-2485.2008111525661</c:v>
                </c:pt>
                <c:pt idx="15">
                  <c:v>-2211.5846183799554</c:v>
                </c:pt>
                <c:pt idx="16">
                  <c:v>-2109.7251652730511</c:v>
                </c:pt>
                <c:pt idx="17">
                  <c:v>6755.899182569543</c:v>
                </c:pt>
                <c:pt idx="18">
                  <c:v>1351.0295603995489</c:v>
                </c:pt>
                <c:pt idx="19">
                  <c:v>-2850.7817804609322</c:v>
                </c:pt>
                <c:pt idx="20">
                  <c:v>-868.10810432096548</c:v>
                </c:pt>
                <c:pt idx="21">
                  <c:v>-236.92828146294062</c:v>
                </c:pt>
                <c:pt idx="22">
                  <c:v>1914.7514940147212</c:v>
                </c:pt>
                <c:pt idx="23" formatCode="General">
                  <c:v>-1837.0083602536733</c:v>
                </c:pt>
                <c:pt idx="24" formatCode="General">
                  <c:v>-3181.0926065086664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018-4705-BF55-3F0301C6268A}"/>
            </c:ext>
          </c:extLst>
        </c:ser>
        <c:ser>
          <c:idx val="4"/>
          <c:order val="4"/>
          <c:tx>
            <c:strRef>
              <c:f>'Sheet1 '!$A$8</c:f>
              <c:strCache>
                <c:ptCount val="1"/>
                <c:pt idx="0">
                  <c:v>Waste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'Sheet1 '!$B$3:$Z$3</c:f>
              <c:strCache>
                <c:ptCount val="2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2000 - baseline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</c:strCache>
            </c:strRef>
          </c:cat>
          <c:val>
            <c:numRef>
              <c:f>'Sheet1 '!$B$8:$Z$8</c:f>
              <c:numCache>
                <c:formatCode>0.00</c:formatCode>
                <c:ptCount val="25"/>
                <c:pt idx="0">
                  <c:v>1391.5421829638055</c:v>
                </c:pt>
                <c:pt idx="1">
                  <c:v>1475.0350534688073</c:v>
                </c:pt>
                <c:pt idx="2">
                  <c:v>1479.7592869190864</c:v>
                </c:pt>
                <c:pt idx="3">
                  <c:v>1474.8934711929562</c:v>
                </c:pt>
                <c:pt idx="4">
                  <c:v>1471.71977660326</c:v>
                </c:pt>
                <c:pt idx="5">
                  <c:v>1478.5942440101296</c:v>
                </c:pt>
                <c:pt idx="6">
                  <c:v>1513.6931780400557</c:v>
                </c:pt>
                <c:pt idx="7">
                  <c:v>1520.2067188044834</c:v>
                </c:pt>
                <c:pt idx="8">
                  <c:v>1518.5441657498195</c:v>
                </c:pt>
                <c:pt idx="9">
                  <c:v>1530.5838163194958</c:v>
                </c:pt>
                <c:pt idx="10">
                  <c:v>1522.7735515298036</c:v>
                </c:pt>
                <c:pt idx="11">
                  <c:v>1562.6923085377953</c:v>
                </c:pt>
                <c:pt idx="12">
                  <c:v>1563.1432776562465</c:v>
                </c:pt>
                <c:pt idx="13">
                  <c:v>1550.6675354126596</c:v>
                </c:pt>
                <c:pt idx="14">
                  <c:v>1542.226403876133</c:v>
                </c:pt>
                <c:pt idx="15">
                  <c:v>1600.9473183293017</c:v>
                </c:pt>
                <c:pt idx="16">
                  <c:v>1627.7047110317415</c:v>
                </c:pt>
                <c:pt idx="17">
                  <c:v>1684.7462268834736</c:v>
                </c:pt>
                <c:pt idx="18">
                  <c:v>1765.5114157997245</c:v>
                </c:pt>
                <c:pt idx="19">
                  <c:v>1866.973441176483</c:v>
                </c:pt>
                <c:pt idx="20">
                  <c:v>1980.9658324400243</c:v>
                </c:pt>
                <c:pt idx="21">
                  <c:v>2055.1799757501058</c:v>
                </c:pt>
                <c:pt idx="22">
                  <c:v>2146.8454836089895</c:v>
                </c:pt>
                <c:pt idx="23" formatCode="General">
                  <c:v>2226.0669633659027</c:v>
                </c:pt>
                <c:pt idx="24" formatCode="General">
                  <c:v>2323.4276096410758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018-4705-BF55-3F0301C626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5017040"/>
        <c:axId val="585016480"/>
      </c:barChart>
      <c:catAx>
        <c:axId val="585017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585016480"/>
        <c:crosses val="autoZero"/>
        <c:auto val="1"/>
        <c:lblAlgn val="ctr"/>
        <c:lblOffset val="100"/>
        <c:noMultiLvlLbl val="0"/>
      </c:catAx>
      <c:valAx>
        <c:axId val="585016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kt CO</a:t>
                </a:r>
                <a:r>
                  <a:rPr lang="en-US" baseline="-25000"/>
                  <a:t>2</a:t>
                </a:r>
                <a:r>
                  <a:rPr lang="en-US"/>
                  <a:t>-eq</a:t>
                </a:r>
              </a:p>
            </c:rich>
          </c:tx>
          <c:layout>
            <c:manualLayout>
              <c:xMode val="edge"/>
              <c:yMode val="edge"/>
              <c:x val="8.8331240761813645E-3"/>
              <c:y val="0.401138636170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585017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'Sheet1 '!$A$13</c:f>
              <c:strCache>
                <c:ptCount val="1"/>
                <c:pt idx="0">
                  <c:v>Energy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'Sheet1 '!$B$12:$Z$12</c:f>
              <c:numCache>
                <c:formatCode>General</c:formatCode>
                <c:ptCount val="2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</c:numCache>
            </c:numRef>
          </c:cat>
          <c:val>
            <c:numRef>
              <c:f>'Sheet1 '!$B$13:$Z$13</c:f>
              <c:numCache>
                <c:formatCode>0%</c:formatCode>
                <c:ptCount val="25"/>
                <c:pt idx="0">
                  <c:v>0.73235265185915321</c:v>
                </c:pt>
                <c:pt idx="1">
                  <c:v>0.71527725305832668</c:v>
                </c:pt>
                <c:pt idx="2">
                  <c:v>0.69949838084616123</c:v>
                </c:pt>
                <c:pt idx="3">
                  <c:v>0.660610892719531</c:v>
                </c:pt>
                <c:pt idx="4">
                  <c:v>0.69163693517305891</c:v>
                </c:pt>
                <c:pt idx="5">
                  <c:v>0.74325628701761126</c:v>
                </c:pt>
                <c:pt idx="6">
                  <c:v>0.71217513027188928</c:v>
                </c:pt>
                <c:pt idx="7">
                  <c:v>0.73313855912674197</c:v>
                </c:pt>
                <c:pt idx="8">
                  <c:v>0.7947856551809559</c:v>
                </c:pt>
                <c:pt idx="9">
                  <c:v>0.75867193002979405</c:v>
                </c:pt>
                <c:pt idx="10">
                  <c:v>0.41839540100492145</c:v>
                </c:pt>
                <c:pt idx="11">
                  <c:v>0.85189410370569418</c:v>
                </c:pt>
                <c:pt idx="12">
                  <c:v>0.84521575506335644</c:v>
                </c:pt>
                <c:pt idx="13">
                  <c:v>1.0337771419092459</c:v>
                </c:pt>
                <c:pt idx="14">
                  <c:v>0.8896522388443544</c:v>
                </c:pt>
                <c:pt idx="15">
                  <c:v>0.86763076041277032</c:v>
                </c:pt>
                <c:pt idx="16">
                  <c:v>0.83337126581547238</c:v>
                </c:pt>
                <c:pt idx="17">
                  <c:v>0.46038774341514904</c:v>
                </c:pt>
                <c:pt idx="18">
                  <c:v>0.62913771836637178</c:v>
                </c:pt>
                <c:pt idx="19">
                  <c:v>0.91912747309539267</c:v>
                </c:pt>
                <c:pt idx="20">
                  <c:v>0.73701314735519119</c:v>
                </c:pt>
                <c:pt idx="21">
                  <c:v>0.71383614348601199</c:v>
                </c:pt>
                <c:pt idx="22">
                  <c:v>0.61736319704064258</c:v>
                </c:pt>
                <c:pt idx="23">
                  <c:v>0.78533939652742868</c:v>
                </c:pt>
                <c:pt idx="24">
                  <c:v>0.8818910563750989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AFA-4AE4-A37D-C7323CD3946A}"/>
            </c:ext>
          </c:extLst>
        </c:ser>
        <c:ser>
          <c:idx val="1"/>
          <c:order val="1"/>
          <c:tx>
            <c:strRef>
              <c:f>'Sheet1 '!$A$14</c:f>
              <c:strCache>
                <c:ptCount val="1"/>
                <c:pt idx="0">
                  <c:v>Industrial processes and products use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'Sheet1 '!$B$12:$Z$12</c:f>
              <c:numCache>
                <c:formatCode>General</c:formatCode>
                <c:ptCount val="2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</c:numCache>
            </c:numRef>
          </c:cat>
          <c:val>
            <c:numRef>
              <c:f>'Sheet1 '!$B$14:$Z$14</c:f>
              <c:numCache>
                <c:formatCode>0%</c:formatCode>
                <c:ptCount val="25"/>
                <c:pt idx="0">
                  <c:v>7.3257299443342583E-2</c:v>
                </c:pt>
                <c:pt idx="1">
                  <c:v>6.8562648769697657E-2</c:v>
                </c:pt>
                <c:pt idx="2">
                  <c:v>7.2223612319615715E-2</c:v>
                </c:pt>
                <c:pt idx="3">
                  <c:v>5.4173451925117126E-2</c:v>
                </c:pt>
                <c:pt idx="4">
                  <c:v>5.1385261638664942E-2</c:v>
                </c:pt>
                <c:pt idx="5">
                  <c:v>6.1963552373551001E-2</c:v>
                </c:pt>
                <c:pt idx="6">
                  <c:v>5.9550035826822938E-2</c:v>
                </c:pt>
                <c:pt idx="7">
                  <c:v>6.5346469894935741E-2</c:v>
                </c:pt>
                <c:pt idx="8">
                  <c:v>6.6213721075478418E-2</c:v>
                </c:pt>
                <c:pt idx="9">
                  <c:v>5.8923132245823719E-2</c:v>
                </c:pt>
                <c:pt idx="10">
                  <c:v>3.4703169806335241E-2</c:v>
                </c:pt>
                <c:pt idx="11">
                  <c:v>5.8821924698449261E-2</c:v>
                </c:pt>
                <c:pt idx="12">
                  <c:v>5.7628170748138328E-2</c:v>
                </c:pt>
                <c:pt idx="13">
                  <c:v>9.8309997731948193E-2</c:v>
                </c:pt>
                <c:pt idx="14">
                  <c:v>9.3341462684724943E-2</c:v>
                </c:pt>
                <c:pt idx="15">
                  <c:v>8.8115957903025233E-2</c:v>
                </c:pt>
                <c:pt idx="16">
                  <c:v>0.1049037722704065</c:v>
                </c:pt>
                <c:pt idx="17">
                  <c:v>4.9553183533185621E-2</c:v>
                </c:pt>
                <c:pt idx="18">
                  <c:v>7.8907545898027148E-2</c:v>
                </c:pt>
                <c:pt idx="19">
                  <c:v>7.9216427313420934E-2</c:v>
                </c:pt>
                <c:pt idx="20">
                  <c:v>7.7604469757092454E-2</c:v>
                </c:pt>
                <c:pt idx="21">
                  <c:v>7.0010750065567964E-2</c:v>
                </c:pt>
                <c:pt idx="22">
                  <c:v>5.0720477972522861E-2</c:v>
                </c:pt>
                <c:pt idx="23">
                  <c:v>8.6100127879270211E-2</c:v>
                </c:pt>
                <c:pt idx="24">
                  <c:v>0.102133923874556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AFA-4AE4-A37D-C7323CD3946A}"/>
            </c:ext>
          </c:extLst>
        </c:ser>
        <c:ser>
          <c:idx val="2"/>
          <c:order val="2"/>
          <c:tx>
            <c:strRef>
              <c:f>'Sheet1 '!$A$15</c:f>
              <c:strCache>
                <c:ptCount val="1"/>
                <c:pt idx="0">
                  <c:v>AFOLU - Livestock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'Sheet1 '!$B$12:$Z$12</c:f>
              <c:numCache>
                <c:formatCode>General</c:formatCode>
                <c:ptCount val="2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</c:numCache>
            </c:numRef>
          </c:cat>
          <c:val>
            <c:numRef>
              <c:f>'Sheet1 '!$B$15:$Z$15</c:f>
              <c:numCache>
                <c:formatCode>0%</c:formatCode>
                <c:ptCount val="25"/>
                <c:pt idx="0">
                  <c:v>0.1032690728024041</c:v>
                </c:pt>
                <c:pt idx="1">
                  <c:v>0.10190580552472717</c:v>
                </c:pt>
                <c:pt idx="2">
                  <c:v>0.1010380586381911</c:v>
                </c:pt>
                <c:pt idx="3">
                  <c:v>9.3535197892066754E-2</c:v>
                </c:pt>
                <c:pt idx="4">
                  <c:v>9.893442795230796E-2</c:v>
                </c:pt>
                <c:pt idx="5">
                  <c:v>0.10549065834541921</c:v>
                </c:pt>
                <c:pt idx="6">
                  <c:v>8.7019073074900422E-2</c:v>
                </c:pt>
                <c:pt idx="7">
                  <c:v>9.7727155070979926E-2</c:v>
                </c:pt>
                <c:pt idx="8">
                  <c:v>8.44128555781503E-2</c:v>
                </c:pt>
                <c:pt idx="9">
                  <c:v>8.7101263187016192E-2</c:v>
                </c:pt>
                <c:pt idx="10">
                  <c:v>4.6473226479486054E-2</c:v>
                </c:pt>
                <c:pt idx="11">
                  <c:v>9.4260531463776748E-2</c:v>
                </c:pt>
                <c:pt idx="12">
                  <c:v>9.8666404712322187E-2</c:v>
                </c:pt>
                <c:pt idx="13">
                  <c:v>0.12464555062575507</c:v>
                </c:pt>
                <c:pt idx="14">
                  <c:v>0.11232544550132813</c:v>
                </c:pt>
                <c:pt idx="15">
                  <c:v>0.10089698652310822</c:v>
                </c:pt>
                <c:pt idx="16">
                  <c:v>0.1092259709540704</c:v>
                </c:pt>
                <c:pt idx="17">
                  <c:v>5.4723998518254137E-2</c:v>
                </c:pt>
                <c:pt idx="18">
                  <c:v>7.4739621103798629E-2</c:v>
                </c:pt>
                <c:pt idx="19">
                  <c:v>0.10618286545286447</c:v>
                </c:pt>
                <c:pt idx="20">
                  <c:v>8.9579230663196854E-2</c:v>
                </c:pt>
                <c:pt idx="21">
                  <c:v>8.0371245024233873E-2</c:v>
                </c:pt>
                <c:pt idx="22">
                  <c:v>6.6591294005003923E-2</c:v>
                </c:pt>
                <c:pt idx="23">
                  <c:v>9.2269998414989396E-2</c:v>
                </c:pt>
                <c:pt idx="24">
                  <c:v>0.1110256267224623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AFA-4AE4-A37D-C7323CD3946A}"/>
            </c:ext>
          </c:extLst>
        </c:ser>
        <c:ser>
          <c:idx val="3"/>
          <c:order val="3"/>
          <c:tx>
            <c:strRef>
              <c:f>'Sheet1 '!$A$16</c:f>
              <c:strCache>
                <c:ptCount val="1"/>
                <c:pt idx="0">
                  <c:v>FOLU 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'Sheet1 '!$B$12:$Z$12</c:f>
              <c:numCache>
                <c:formatCode>General</c:formatCode>
                <c:ptCount val="2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</c:numCache>
            </c:numRef>
          </c:cat>
          <c:val>
            <c:numRef>
              <c:f>'Sheet1 '!$B$16:$Z$16</c:f>
              <c:numCache>
                <c:formatCode>0%</c:formatCode>
                <c:ptCount val="25"/>
                <c:pt idx="0">
                  <c:v>-1.7115221671359149E-2</c:v>
                </c:pt>
                <c:pt idx="1">
                  <c:v>-2.3261294368669375E-4</c:v>
                </c:pt>
                <c:pt idx="2">
                  <c:v>1.4140224629015433E-2</c:v>
                </c:pt>
                <c:pt idx="3">
                  <c:v>8.8230665992948806E-2</c:v>
                </c:pt>
                <c:pt idx="4">
                  <c:v>4.683067441532808E-2</c:v>
                </c:pt>
                <c:pt idx="5">
                  <c:v>-3.1196235528894889E-2</c:v>
                </c:pt>
                <c:pt idx="6">
                  <c:v>3.669808652121518E-2</c:v>
                </c:pt>
                <c:pt idx="7">
                  <c:v>-1.7325137193195377E-2</c:v>
                </c:pt>
                <c:pt idx="8">
                  <c:v>-6.0301021532386194E-2</c:v>
                </c:pt>
                <c:pt idx="9">
                  <c:v>-2.276507725795009E-2</c:v>
                </c:pt>
                <c:pt idx="10">
                  <c:v>0.43661238337812064</c:v>
                </c:pt>
                <c:pt idx="11">
                  <c:v>-0.13897291223290581</c:v>
                </c:pt>
                <c:pt idx="12">
                  <c:v>-0.14693948006615129</c:v>
                </c:pt>
                <c:pt idx="13">
                  <c:v>-0.43709926419293138</c:v>
                </c:pt>
                <c:pt idx="14">
                  <c:v>-0.25121277914904855</c:v>
                </c:pt>
                <c:pt idx="15">
                  <c:v>-0.20515017071407585</c:v>
                </c:pt>
                <c:pt idx="16">
                  <c:v>-0.20790419424250065</c:v>
                </c:pt>
                <c:pt idx="17">
                  <c:v>0.34844253389560581</c:v>
                </c:pt>
                <c:pt idx="18">
                  <c:v>9.4163382761304454E-2</c:v>
                </c:pt>
                <c:pt idx="19">
                  <c:v>-0.3028872472312128</c:v>
                </c:pt>
                <c:pt idx="20">
                  <c:v>-7.4733266224577863E-2</c:v>
                </c:pt>
                <c:pt idx="21">
                  <c:v>-1.7693129714741625E-2</c:v>
                </c:pt>
                <c:pt idx="22">
                  <c:v>0.12508171102914123</c:v>
                </c:pt>
                <c:pt idx="23">
                  <c:v>-0.17135184633077832</c:v>
                </c:pt>
                <c:pt idx="24">
                  <c:v>-0.35254415673657613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AFA-4AE4-A37D-C7323CD3946A}"/>
            </c:ext>
          </c:extLst>
        </c:ser>
        <c:ser>
          <c:idx val="4"/>
          <c:order val="4"/>
          <c:tx>
            <c:strRef>
              <c:f>'Sheet1 '!$A$17</c:f>
              <c:strCache>
                <c:ptCount val="1"/>
                <c:pt idx="0">
                  <c:v>Waste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'Sheet1 '!$B$12:$Z$12</c:f>
              <c:numCache>
                <c:formatCode>General</c:formatCode>
                <c:ptCount val="2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</c:numCache>
            </c:numRef>
          </c:cat>
          <c:val>
            <c:numRef>
              <c:f>'Sheet1 '!$B$17:$Z$17</c:f>
              <c:numCache>
                <c:formatCode>0%</c:formatCode>
                <c:ptCount val="25"/>
                <c:pt idx="0">
                  <c:v>0.10823619756645925</c:v>
                </c:pt>
                <c:pt idx="1">
                  <c:v>0.11448690559093501</c:v>
                </c:pt>
                <c:pt idx="2">
                  <c:v>0.11309972356701635</c:v>
                </c:pt>
                <c:pt idx="3">
                  <c:v>0.10344979147033637</c:v>
                </c:pt>
                <c:pt idx="4">
                  <c:v>0.11121270082064</c:v>
                </c:pt>
                <c:pt idx="5">
                  <c:v>0.12048573779231322</c:v>
                </c:pt>
                <c:pt idx="6">
                  <c:v>0.10455767430517224</c:v>
                </c:pt>
                <c:pt idx="7">
                  <c:v>0.12111295310053766</c:v>
                </c:pt>
                <c:pt idx="8">
                  <c:v>0.11488878969780152</c:v>
                </c:pt>
                <c:pt idx="9">
                  <c:v>0.11806875179531606</c:v>
                </c:pt>
                <c:pt idx="10">
                  <c:v>6.3815819331136656E-2</c:v>
                </c:pt>
                <c:pt idx="11">
                  <c:v>0.13399635236498569</c:v>
                </c:pt>
                <c:pt idx="12">
                  <c:v>0.14542914954233424</c:v>
                </c:pt>
                <c:pt idx="13">
                  <c:v>0.1803665739259821</c:v>
                </c:pt>
                <c:pt idx="14">
                  <c:v>0.15589363211864099</c:v>
                </c:pt>
                <c:pt idx="15">
                  <c:v>0.14850646587517202</c:v>
                </c:pt>
                <c:pt idx="16">
                  <c:v>0.1604031852025514</c:v>
                </c:pt>
                <c:pt idx="17">
                  <c:v>8.6892540637805174E-2</c:v>
                </c:pt>
                <c:pt idx="18">
                  <c:v>0.12305173187049795</c:v>
                </c:pt>
                <c:pt idx="19">
                  <c:v>0.19836048136953463</c:v>
                </c:pt>
                <c:pt idx="20">
                  <c:v>0.17053641844909737</c:v>
                </c:pt>
                <c:pt idx="21">
                  <c:v>0.15347499113892768</c:v>
                </c:pt>
                <c:pt idx="22">
                  <c:v>0.1402433199526894</c:v>
                </c:pt>
                <c:pt idx="23">
                  <c:v>0.20764232350909018</c:v>
                </c:pt>
                <c:pt idx="24">
                  <c:v>0.25749354976445898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AFA-4AE4-A37D-C7323CD39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5045040"/>
        <c:axId val="585029360"/>
      </c:barChart>
      <c:catAx>
        <c:axId val="585045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585029360"/>
        <c:crosses val="autoZero"/>
        <c:auto val="1"/>
        <c:lblAlgn val="ctr"/>
        <c:lblOffset val="100"/>
        <c:noMultiLvlLbl val="0"/>
      </c:catAx>
      <c:valAx>
        <c:axId val="585029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585045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'Sheet1 '!$A$9</c:f>
              <c:strCache>
                <c:ptCount val="1"/>
                <c:pt idx="0">
                  <c:v>Total (net emissions)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10"/>
            <c:invertIfNegative val="0"/>
            <c:bubble3D val="0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F67-4551-801C-9A2B8046C66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'Sheet1 '!$B$3:$Z$3</c:f>
              <c:strCache>
                <c:ptCount val="2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2000 - baseline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</c:strCache>
            </c:strRef>
          </c:cat>
          <c:val>
            <c:numRef>
              <c:f>'Sheet1 '!$B$9:$Z$9</c:f>
              <c:numCache>
                <c:formatCode>0.00</c:formatCode>
                <c:ptCount val="25"/>
                <c:pt idx="0">
                  <c:v>12856.532419381881</c:v>
                </c:pt>
                <c:pt idx="1">
                  <c:v>12883.875634993139</c:v>
                </c:pt>
                <c:pt idx="2">
                  <c:v>13083.66846752076</c:v>
                </c:pt>
                <c:pt idx="3">
                  <c:v>14257.094675883165</c:v>
                </c:pt>
                <c:pt idx="4">
                  <c:v>13233.378613624345</c:v>
                </c:pt>
                <c:pt idx="5">
                  <c:v>12271.94414129621</c:v>
                </c:pt>
                <c:pt idx="6">
                  <c:v>14477.112159381462</c:v>
                </c:pt>
                <c:pt idx="7">
                  <c:v>12551.974664035624</c:v>
                </c:pt>
                <c:pt idx="8">
                  <c:v>13217.513821358309</c:v>
                </c:pt>
                <c:pt idx="9">
                  <c:v>12963.496209165616</c:v>
                </c:pt>
                <c:pt idx="10">
                  <c:v>23862.007375134031</c:v>
                </c:pt>
                <c:pt idx="11">
                  <c:v>11662.200358120637</c:v>
                </c:pt>
                <c:pt idx="12">
                  <c:v>10748.48668630368</c:v>
                </c:pt>
                <c:pt idx="13">
                  <c:v>8597.3110297532985</c:v>
                </c:pt>
                <c:pt idx="14">
                  <c:v>9892.8120598437272</c:v>
                </c:pt>
                <c:pt idx="15">
                  <c:v>10780.320633816627</c:v>
                </c:pt>
                <c:pt idx="16">
                  <c:v>10147.583472088378</c:v>
                </c:pt>
                <c:pt idx="17">
                  <c:v>19388.847587113534</c:v>
                </c:pt>
                <c:pt idx="18">
                  <c:v>14347.716923300059</c:v>
                </c:pt>
                <c:pt idx="19">
                  <c:v>9412.0231423436326</c:v>
                </c:pt>
                <c:pt idx="20">
                  <c:v>11616.086759974462</c:v>
                </c:pt>
                <c:pt idx="21">
                  <c:v>13390.976344085459</c:v>
                </c:pt>
                <c:pt idx="22">
                  <c:v>15308.005289187537</c:v>
                </c:pt>
                <c:pt idx="23">
                  <c:v>10720.680282064219</c:v>
                </c:pt>
                <c:pt idx="24">
                  <c:v>9023.24587068849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F67-4551-801C-9A2B8046C66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585024880"/>
        <c:axId val="585036640"/>
      </c:barChart>
      <c:catAx>
        <c:axId val="585024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585036640"/>
        <c:crosses val="autoZero"/>
        <c:auto val="1"/>
        <c:lblAlgn val="ctr"/>
        <c:lblOffset val="100"/>
        <c:noMultiLvlLbl val="0"/>
      </c:catAx>
      <c:valAx>
        <c:axId val="58503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kt CO</a:t>
                </a:r>
                <a:r>
                  <a:rPr lang="en-US" baseline="-25000"/>
                  <a:t>2</a:t>
                </a:r>
                <a:r>
                  <a:rPr lang="en-US"/>
                  <a:t>-eq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585024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'Sheet1 '!$A$42</c:f>
              <c:strCache>
                <c:ptCount val="1"/>
                <c:pt idx="0">
                  <c:v>Total</c:v>
                </c:pt>
              </c:strCache>
            </c:strRef>
          </c:tx>
          <c:dPt>
            <c:idx val="10"/>
            <c:marker>
              <c:symbol val="circle"/>
              <c:size val="13"/>
              <c:spPr>
                <a:solidFill>
                  <a:srgbClr val="FFC000"/>
                </a:solidFill>
                <a:ln>
                  <a:solidFill>
                    <a:srgbClr val="FFC000"/>
                  </a:solidFill>
                </a:ln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C7D7-4E0D-B9DD-D75E66A38E2A}"/>
              </c:ext>
            </c:extLst>
          </c:dPt>
          <c:cat>
            <c:strRef>
              <c:f>'Sheet1 '!$B$37:$Z$37</c:f>
              <c:strCache>
                <c:ptCount val="2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2000 - baseline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</c:strCache>
            </c:strRef>
          </c:cat>
          <c:val>
            <c:numRef>
              <c:f>'Sheet1 '!$B$42:$Z$42</c:f>
              <c:numCache>
                <c:formatCode>0.00</c:formatCode>
                <c:ptCount val="25"/>
                <c:pt idx="0">
                  <c:v>53.878670881559358</c:v>
                </c:pt>
                <c:pt idx="1">
                  <c:v>53.99325979766099</c:v>
                </c:pt>
                <c:pt idx="2">
                  <c:v>54.830544060408378</c:v>
                </c:pt>
                <c:pt idx="3">
                  <c:v>59.748094331494137</c:v>
                </c:pt>
                <c:pt idx="4">
                  <c:v>55.457943690917233</c:v>
                </c:pt>
                <c:pt idx="5">
                  <c:v>51.428800387030655</c:v>
                </c:pt>
                <c:pt idx="6">
                  <c:v>60.670135298288791</c:v>
                </c:pt>
                <c:pt idx="7">
                  <c:v>52.602341733896651</c:v>
                </c:pt>
                <c:pt idx="8">
                  <c:v>55.391458118196425</c:v>
                </c:pt>
                <c:pt idx="9">
                  <c:v>54.326930695170844</c:v>
                </c:pt>
                <c:pt idx="10" formatCode="0">
                  <c:v>100</c:v>
                </c:pt>
                <c:pt idx="11">
                  <c:v>48.873509151093096</c:v>
                </c:pt>
                <c:pt idx="12">
                  <c:v>45.044352377094626</c:v>
                </c:pt>
                <c:pt idx="13">
                  <c:v>36.029286616985665</c:v>
                </c:pt>
                <c:pt idx="14">
                  <c:v>41.45842344409283</c:v>
                </c:pt>
                <c:pt idx="15">
                  <c:v>45.177760882978014</c:v>
                </c:pt>
                <c:pt idx="16">
                  <c:v>42.526109863929193</c:v>
                </c:pt>
                <c:pt idx="17">
                  <c:v>81.254050769082156</c:v>
                </c:pt>
                <c:pt idx="18">
                  <c:v>60.127870626054026</c:v>
                </c:pt>
                <c:pt idx="19">
                  <c:v>39.443551392711633</c:v>
                </c:pt>
                <c:pt idx="20">
                  <c:v>48.680258024223399</c:v>
                </c:pt>
                <c:pt idx="21">
                  <c:v>56.118398312288868</c:v>
                </c:pt>
                <c:pt idx="22">
                  <c:v>64.152210870321028</c:v>
                </c:pt>
                <c:pt idx="23">
                  <c:v>44.927822347569808</c:v>
                </c:pt>
                <c:pt idx="24">
                  <c:v>37.814278274389359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7D7-4E0D-B9DD-D75E66A38E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018160"/>
        <c:axId val="585019840"/>
      </c:lineChart>
      <c:catAx>
        <c:axId val="585018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mk-MK"/>
          </a:p>
        </c:txPr>
        <c:crossAx val="585019840"/>
        <c:crosses val="autoZero"/>
        <c:auto val="1"/>
        <c:lblAlgn val="ctr"/>
        <c:lblOffset val="100"/>
        <c:noMultiLvlLbl val="0"/>
      </c:catAx>
      <c:valAx>
        <c:axId val="585019840"/>
        <c:scaling>
          <c:orientation val="minMax"/>
          <c:min val="3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Index 2000=100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585018160"/>
        <c:crosses val="autoZero"/>
        <c:crossBetween val="between"/>
      </c:valAx>
      <c:spPr>
        <a:solidFill>
          <a:srgbClr val="BDC5DF"/>
        </a:solidFill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'Sheet1 '!$A$22</c:f>
              <c:strCache>
                <c:ptCount val="1"/>
                <c:pt idx="0">
                  <c:v>CO2 (incl. FOLU)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'Sheet1 '!$B$20:$Z$20</c:f>
              <c:numCache>
                <c:formatCode>General</c:formatCode>
                <c:ptCount val="2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</c:numCache>
            </c:numRef>
          </c:cat>
          <c:val>
            <c:numRef>
              <c:f>'Sheet1 '!$B$22:$Z$22</c:f>
              <c:numCache>
                <c:formatCode>0.00</c:formatCode>
                <c:ptCount val="25"/>
                <c:pt idx="0">
                  <c:v>9814.6638725913199</c:v>
                </c:pt>
                <c:pt idx="1">
                  <c:v>9769.2216019323387</c:v>
                </c:pt>
                <c:pt idx="2">
                  <c:v>9940.6979062545051</c:v>
                </c:pt>
                <c:pt idx="3">
                  <c:v>11074.006290091012</c:v>
                </c:pt>
                <c:pt idx="4">
                  <c:v>10080.1189998476</c:v>
                </c:pt>
                <c:pt idx="5">
                  <c:v>9139.29316690825</c:v>
                </c:pt>
                <c:pt idx="6">
                  <c:v>11334.018509958672</c:v>
                </c:pt>
                <c:pt idx="7">
                  <c:v>9452.2902022796206</c:v>
                </c:pt>
                <c:pt idx="8">
                  <c:v>10191.444542922352</c:v>
                </c:pt>
                <c:pt idx="9">
                  <c:v>9938.0145936750559</c:v>
                </c:pt>
                <c:pt idx="10">
                  <c:v>20852.690218652089</c:v>
                </c:pt>
                <c:pt idx="11">
                  <c:v>8536.2375315626523</c:v>
                </c:pt>
                <c:pt idx="12">
                  <c:v>7734.1645830752532</c:v>
                </c:pt>
                <c:pt idx="13">
                  <c:v>5554.5390289908037</c:v>
                </c:pt>
                <c:pt idx="14">
                  <c:v>6725.744115712102</c:v>
                </c:pt>
                <c:pt idx="15">
                  <c:v>7618.518699241421</c:v>
                </c:pt>
                <c:pt idx="16">
                  <c:v>6827.8618910800351</c:v>
                </c:pt>
                <c:pt idx="17">
                  <c:v>16200.967741138786</c:v>
                </c:pt>
                <c:pt idx="18">
                  <c:v>10832.413557490965</c:v>
                </c:pt>
                <c:pt idx="19">
                  <c:v>6020.5318240541346</c:v>
                </c:pt>
                <c:pt idx="20">
                  <c:v>8056.9075310309318</c:v>
                </c:pt>
                <c:pt idx="21">
                  <c:v>9866.7752122113579</c:v>
                </c:pt>
                <c:pt idx="22">
                  <c:v>11766.196384637191</c:v>
                </c:pt>
                <c:pt idx="23" formatCode="General">
                  <c:v>7097.0326573515149</c:v>
                </c:pt>
                <c:pt idx="24" formatCode="General">
                  <c:v>5272.7281035503111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029-47BC-8E41-CD15E9F9F987}"/>
            </c:ext>
          </c:extLst>
        </c:ser>
        <c:ser>
          <c:idx val="1"/>
          <c:order val="1"/>
          <c:tx>
            <c:strRef>
              <c:f>'Sheet1 '!$A$23</c:f>
              <c:strCache>
                <c:ptCount val="1"/>
                <c:pt idx="0">
                  <c:v>CH4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'Sheet1 '!$B$20:$Z$20</c:f>
              <c:numCache>
                <c:formatCode>General</c:formatCode>
                <c:ptCount val="2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</c:numCache>
            </c:numRef>
          </c:cat>
          <c:val>
            <c:numRef>
              <c:f>'Sheet1 '!$B$23:$Z$23</c:f>
              <c:numCache>
                <c:formatCode>0.00</c:formatCode>
                <c:ptCount val="25"/>
                <c:pt idx="0">
                  <c:v>2456.9461868483136</c:v>
                </c:pt>
                <c:pt idx="1">
                  <c:v>2533.7742454632171</c:v>
                </c:pt>
                <c:pt idx="2">
                  <c:v>2587.379391090949</c:v>
                </c:pt>
                <c:pt idx="3">
                  <c:v>2585.852330442674</c:v>
                </c:pt>
                <c:pt idx="4">
                  <c:v>2561.5751736485313</c:v>
                </c:pt>
                <c:pt idx="5">
                  <c:v>2564.0316336652313</c:v>
                </c:pt>
                <c:pt idx="6">
                  <c:v>2588.9716766504325</c:v>
                </c:pt>
                <c:pt idx="7">
                  <c:v>2560.8247325353177</c:v>
                </c:pt>
                <c:pt idx="8">
                  <c:v>2501.7541285324992</c:v>
                </c:pt>
                <c:pt idx="9">
                  <c:v>2509.0546231847225</c:v>
                </c:pt>
                <c:pt idx="10">
                  <c:v>2494.7597896904454</c:v>
                </c:pt>
                <c:pt idx="11">
                  <c:v>2519.8098575917406</c:v>
                </c:pt>
                <c:pt idx="12">
                  <c:v>2489.365751720748</c:v>
                </c:pt>
                <c:pt idx="13">
                  <c:v>2475.0142470533751</c:v>
                </c:pt>
                <c:pt idx="14">
                  <c:v>2470.4201991837272</c:v>
                </c:pt>
                <c:pt idx="15">
                  <c:v>2482.4548559924347</c:v>
                </c:pt>
                <c:pt idx="16">
                  <c:v>2531.432815253901</c:v>
                </c:pt>
                <c:pt idx="17">
                  <c:v>2522.9182356790047</c:v>
                </c:pt>
                <c:pt idx="18">
                  <c:v>2640.3019668520938</c:v>
                </c:pt>
                <c:pt idx="19">
                  <c:v>2698.9611886003936</c:v>
                </c:pt>
                <c:pt idx="20">
                  <c:v>2820.203772114467</c:v>
                </c:pt>
                <c:pt idx="21">
                  <c:v>2967.188584383076</c:v>
                </c:pt>
                <c:pt idx="22">
                  <c:v>2989.9263299118002</c:v>
                </c:pt>
                <c:pt idx="23" formatCode="General">
                  <c:v>3017.9990326721545</c:v>
                </c:pt>
                <c:pt idx="24" formatCode="General">
                  <c:v>3125.5623118547746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029-47BC-8E41-CD15E9F9F987}"/>
            </c:ext>
          </c:extLst>
        </c:ser>
        <c:ser>
          <c:idx val="2"/>
          <c:order val="2"/>
          <c:tx>
            <c:strRef>
              <c:f>'Sheet1 '!$A$24</c:f>
              <c:strCache>
                <c:ptCount val="1"/>
                <c:pt idx="0">
                  <c:v>N2O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'Sheet1 '!$B$20:$Z$20</c:f>
              <c:numCache>
                <c:formatCode>General</c:formatCode>
                <c:ptCount val="2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</c:numCache>
            </c:numRef>
          </c:cat>
          <c:val>
            <c:numRef>
              <c:f>'Sheet1 '!$B$24:$Z$24</c:f>
              <c:numCache>
                <c:formatCode>0.00</c:formatCode>
                <c:ptCount val="25"/>
                <c:pt idx="0">
                  <c:v>470.46603994224739</c:v>
                </c:pt>
                <c:pt idx="1">
                  <c:v>468.56362759758406</c:v>
                </c:pt>
                <c:pt idx="2">
                  <c:v>474.12429017530076</c:v>
                </c:pt>
                <c:pt idx="3">
                  <c:v>506.32149534947808</c:v>
                </c:pt>
                <c:pt idx="4">
                  <c:v>492.92732012821358</c:v>
                </c:pt>
                <c:pt idx="5">
                  <c:v>491.95374072272836</c:v>
                </c:pt>
                <c:pt idx="6">
                  <c:v>479.28677277235727</c:v>
                </c:pt>
                <c:pt idx="7">
                  <c:v>463.51764922068344</c:v>
                </c:pt>
                <c:pt idx="8">
                  <c:v>431.87994990345595</c:v>
                </c:pt>
                <c:pt idx="9">
                  <c:v>436.2554723058405</c:v>
                </c:pt>
                <c:pt idx="10">
                  <c:v>433.59332679149242</c:v>
                </c:pt>
                <c:pt idx="11">
                  <c:v>431.36694896624402</c:v>
                </c:pt>
                <c:pt idx="12">
                  <c:v>406.27293150767849</c:v>
                </c:pt>
                <c:pt idx="13">
                  <c:v>424.56431370911741</c:v>
                </c:pt>
                <c:pt idx="14">
                  <c:v>454.42372494789521</c:v>
                </c:pt>
                <c:pt idx="15">
                  <c:v>468.26647858277198</c:v>
                </c:pt>
                <c:pt idx="16">
                  <c:v>462.02436575444489</c:v>
                </c:pt>
                <c:pt idx="17">
                  <c:v>475.64735029574018</c:v>
                </c:pt>
                <c:pt idx="18">
                  <c:v>484.73169895699488</c:v>
                </c:pt>
                <c:pt idx="19">
                  <c:v>448.23662968910065</c:v>
                </c:pt>
                <c:pt idx="20">
                  <c:v>466.79973682906365</c:v>
                </c:pt>
                <c:pt idx="21">
                  <c:v>468.29320749102271</c:v>
                </c:pt>
                <c:pt idx="22">
                  <c:v>449.19499463854322</c:v>
                </c:pt>
                <c:pt idx="23" formatCode="General">
                  <c:v>438.98351204055132</c:v>
                </c:pt>
                <c:pt idx="24" formatCode="General">
                  <c:v>441.48395528340751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029-47BC-8E41-CD15E9F9F987}"/>
            </c:ext>
          </c:extLst>
        </c:ser>
        <c:ser>
          <c:idx val="3"/>
          <c:order val="3"/>
          <c:tx>
            <c:strRef>
              <c:f>'Sheet1 '!$A$25</c:f>
              <c:strCache>
                <c:ptCount val="1"/>
                <c:pt idx="0">
                  <c:v>HFC,PFC,SF6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'Sheet1 '!$B$20:$Z$20</c:f>
              <c:numCache>
                <c:formatCode>General</c:formatCode>
                <c:ptCount val="2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</c:numCache>
            </c:numRef>
          </c:cat>
          <c:val>
            <c:numRef>
              <c:f>'Sheet1 '!$B$25:$Z$25</c:f>
              <c:numCache>
                <c:formatCode>0.00</c:formatCode>
                <c:ptCount val="25"/>
                <c:pt idx="0">
                  <c:v>114.45632000000001</c:v>
                </c:pt>
                <c:pt idx="1">
                  <c:v>112.31616000000001</c:v>
                </c:pt>
                <c:pt idx="2">
                  <c:v>81.466880000000003</c:v>
                </c:pt>
                <c:pt idx="3">
                  <c:v>90.914559999999994</c:v>
                </c:pt>
                <c:pt idx="4">
                  <c:v>98.75712</c:v>
                </c:pt>
                <c:pt idx="5">
                  <c:v>76.665599999999984</c:v>
                </c:pt>
                <c:pt idx="6">
                  <c:v>74.835199999999986</c:v>
                </c:pt>
                <c:pt idx="7">
                  <c:v>75.34208000000001</c:v>
                </c:pt>
                <c:pt idx="8">
                  <c:v>92.435199999999995</c:v>
                </c:pt>
                <c:pt idx="9">
                  <c:v>80.171520000000001</c:v>
                </c:pt>
                <c:pt idx="10">
                  <c:v>80.964039999999997</c:v>
                </c:pt>
                <c:pt idx="11">
                  <c:v>174.78602000000001</c:v>
                </c:pt>
                <c:pt idx="12">
                  <c:v>118.68341999999998</c:v>
                </c:pt>
                <c:pt idx="13">
                  <c:v>143.19344000000001</c:v>
                </c:pt>
                <c:pt idx="14">
                  <c:v>242.22401999999997</c:v>
                </c:pt>
                <c:pt idx="15">
                  <c:v>211.08060000000003</c:v>
                </c:pt>
                <c:pt idx="16">
                  <c:v>326.26440000000008</c:v>
                </c:pt>
                <c:pt idx="17">
                  <c:v>189.31425999999999</c:v>
                </c:pt>
                <c:pt idx="18">
                  <c:v>390.26970000000006</c:v>
                </c:pt>
                <c:pt idx="19">
                  <c:v>244.29350000000002</c:v>
                </c:pt>
                <c:pt idx="20">
                  <c:v>272.17572000000013</c:v>
                </c:pt>
                <c:pt idx="21">
                  <c:v>88.719340000000074</c:v>
                </c:pt>
                <c:pt idx="22">
                  <c:v>102.68758</c:v>
                </c:pt>
                <c:pt idx="23" formatCode="General">
                  <c:v>166.66507999999996</c:v>
                </c:pt>
                <c:pt idx="24" formatCode="General">
                  <c:v>183.47149999999999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029-47BC-8E41-CD15E9F9F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5022640"/>
        <c:axId val="585021520"/>
      </c:barChart>
      <c:catAx>
        <c:axId val="5850226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585021520"/>
        <c:crosses val="autoZero"/>
        <c:auto val="1"/>
        <c:lblAlgn val="ctr"/>
        <c:lblOffset val="100"/>
        <c:noMultiLvlLbl val="0"/>
      </c:catAx>
      <c:valAx>
        <c:axId val="585021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585022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166688</xdr:colOff>
      <xdr:row>49</xdr:row>
      <xdr:rowOff>158352</xdr:rowOff>
    </xdr:from>
    <xdr:to>
      <xdr:col>14</xdr:col>
      <xdr:colOff>392907</xdr:colOff>
      <xdr:row>75</xdr:row>
      <xdr:rowOff>11905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23813</xdr:colOff>
      <xdr:row>77</xdr:row>
      <xdr:rowOff>83344</xdr:rowOff>
    </xdr:from>
    <xdr:to>
      <xdr:col>4</xdr:col>
      <xdr:colOff>369094</xdr:colOff>
      <xdr:row>130</xdr:row>
      <xdr:rowOff>35717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166689</xdr:colOff>
      <xdr:row>131</xdr:row>
      <xdr:rowOff>107156</xdr:rowOff>
    </xdr:from>
    <xdr:to>
      <xdr:col>12</xdr:col>
      <xdr:colOff>154781</xdr:colOff>
      <xdr:row>152</xdr:row>
      <xdr:rowOff>142875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150813</xdr:colOff>
      <xdr:row>153</xdr:row>
      <xdr:rowOff>186132</xdr:rowOff>
    </xdr:from>
    <xdr:to>
      <xdr:col>12</xdr:col>
      <xdr:colOff>246062</xdr:colOff>
      <xdr:row>173</xdr:row>
      <xdr:rowOff>99217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95250</xdr:colOff>
      <xdr:row>76</xdr:row>
      <xdr:rowOff>11907</xdr:rowOff>
    </xdr:from>
    <xdr:to>
      <xdr:col>12</xdr:col>
      <xdr:colOff>321468</xdr:colOff>
      <xdr:row>129</xdr:row>
      <xdr:rowOff>95251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tabSelected="1" topLeftCell="A151" zoomScale="90" zoomScaleNormal="90" workbookViewId="0">
      <selection activeCell="F182" sqref="F182"/>
    </sheetView>
  </sheetViews>
  <sheetFormatPr defaultRowHeight="15" x14ac:dyDescent="0.25"/>
  <cols>
    <col min="1" max="1" width="41.140625" customWidth="1"/>
    <col min="2" max="2" width="16.7109375" customWidth="1"/>
    <col min="3" max="11" width="13.5703125" bestFit="1" customWidth="1"/>
    <col min="12" max="12" width="17" customWidth="1"/>
    <col min="13" max="21" width="13.5703125" bestFit="1" customWidth="1"/>
    <col min="22" max="22" width="12.5703125" customWidth="1"/>
    <col min="23" max="23" width="13.85546875" bestFit="1" customWidth="1"/>
    <col min="24" max="24" width="13.5703125" bestFit="1" customWidth="1"/>
    <col min="25" max="25" width="12.5703125" bestFit="1" customWidth="1"/>
    <col min="26" max="26" width="13.28515625" bestFit="1" customWidth="1"/>
  </cols>
  <sheetData>
    <row r="1" spans="1:26" ht="15.75" x14ac:dyDescent="0.25">
      <c r="A1" s="27" t="s">
        <v>13</v>
      </c>
    </row>
    <row r="3" spans="1:26" x14ac:dyDescent="0.25">
      <c r="A3" s="1" t="s">
        <v>0</v>
      </c>
      <c r="B3" s="1">
        <v>1990</v>
      </c>
      <c r="C3" s="1">
        <v>1991</v>
      </c>
      <c r="D3" s="1">
        <v>1992</v>
      </c>
      <c r="E3" s="1">
        <v>1993</v>
      </c>
      <c r="F3" s="1">
        <v>1994</v>
      </c>
      <c r="G3" s="1">
        <v>1995</v>
      </c>
      <c r="H3" s="1">
        <v>1996</v>
      </c>
      <c r="I3" s="1">
        <v>1997</v>
      </c>
      <c r="J3" s="1">
        <v>1998</v>
      </c>
      <c r="K3" s="1">
        <v>1999</v>
      </c>
      <c r="L3" s="1" t="s">
        <v>7</v>
      </c>
      <c r="M3" s="1">
        <v>2001</v>
      </c>
      <c r="N3" s="1">
        <v>2002</v>
      </c>
      <c r="O3" s="1">
        <v>2003</v>
      </c>
      <c r="P3" s="1">
        <v>2004</v>
      </c>
      <c r="Q3" s="1">
        <v>2005</v>
      </c>
      <c r="R3" s="1">
        <v>2006</v>
      </c>
      <c r="S3" s="1">
        <v>2007</v>
      </c>
      <c r="T3" s="1">
        <v>2008</v>
      </c>
      <c r="U3" s="1">
        <v>2009</v>
      </c>
      <c r="V3" s="1">
        <v>2010</v>
      </c>
      <c r="W3" s="1">
        <v>2011</v>
      </c>
      <c r="X3" s="1">
        <v>2012</v>
      </c>
      <c r="Y3" s="1">
        <v>2013</v>
      </c>
      <c r="Z3" s="1">
        <v>2014</v>
      </c>
    </row>
    <row r="4" spans="1:26" s="14" customFormat="1" x14ac:dyDescent="0.25">
      <c r="A4" s="12" t="s">
        <v>8</v>
      </c>
      <c r="B4" s="13">
        <v>9415.5156110474963</v>
      </c>
      <c r="C4" s="13">
        <v>9215.5431729429965</v>
      </c>
      <c r="D4" s="13">
        <v>9152.004908558747</v>
      </c>
      <c r="E4" s="13">
        <v>9418.3920414220502</v>
      </c>
      <c r="F4" s="13">
        <v>9152.6934263118455</v>
      </c>
      <c r="G4" s="13">
        <v>9121.1996369473491</v>
      </c>
      <c r="H4" s="13">
        <v>10310.239238068245</v>
      </c>
      <c r="I4" s="13">
        <v>9202.3366193864495</v>
      </c>
      <c r="J4" s="13">
        <v>10505.090382371603</v>
      </c>
      <c r="K4" s="13">
        <v>9835.0406889415972</v>
      </c>
      <c r="L4" s="13">
        <v>9983.7541445015959</v>
      </c>
      <c r="M4" s="13">
        <v>9934.9597213174056</v>
      </c>
      <c r="N4" s="13">
        <v>9084.7902903525992</v>
      </c>
      <c r="O4" s="13">
        <v>8887.7036244432002</v>
      </c>
      <c r="P4" s="13">
        <v>8801.1623975064012</v>
      </c>
      <c r="Q4" s="13">
        <v>9353.337789011799</v>
      </c>
      <c r="R4" s="13">
        <v>8456.7044831024577</v>
      </c>
      <c r="S4" s="13">
        <v>8926.3877880514574</v>
      </c>
      <c r="T4" s="13">
        <v>9026.6898888915784</v>
      </c>
      <c r="U4" s="13">
        <v>8650.8490475376602</v>
      </c>
      <c r="V4" s="13">
        <v>8561.2086629197438</v>
      </c>
      <c r="W4" s="13">
        <v>9558.9629109743801</v>
      </c>
      <c r="X4" s="13">
        <v>9450.5990856478838</v>
      </c>
      <c r="Y4" s="12">
        <v>8419.3725830798176</v>
      </c>
      <c r="Z4" s="12">
        <v>7957.519832833721</v>
      </c>
    </row>
    <row r="5" spans="1:26" s="11" customFormat="1" x14ac:dyDescent="0.25">
      <c r="A5" s="9" t="s">
        <v>10</v>
      </c>
      <c r="B5" s="10">
        <v>941.83484524970015</v>
      </c>
      <c r="C5" s="10">
        <v>883.35263995449998</v>
      </c>
      <c r="D5" s="10">
        <v>944.94979911659993</v>
      </c>
      <c r="E5" s="10">
        <v>772.35603301579999</v>
      </c>
      <c r="F5" s="10">
        <v>680.00062242460012</v>
      </c>
      <c r="G5" s="10">
        <v>760.41325352450008</v>
      </c>
      <c r="H5" s="10">
        <v>862.11254776010003</v>
      </c>
      <c r="I5" s="10">
        <v>820.22723450540002</v>
      </c>
      <c r="J5" s="10">
        <v>875.18077347869996</v>
      </c>
      <c r="K5" s="10">
        <v>763.84980150090007</v>
      </c>
      <c r="L5" s="10">
        <v>828.08729385930008</v>
      </c>
      <c r="M5" s="10">
        <v>685.9930712836001</v>
      </c>
      <c r="N5" s="10">
        <v>619.41562604240005</v>
      </c>
      <c r="O5" s="10">
        <v>845.20162783590001</v>
      </c>
      <c r="P5" s="10">
        <v>923.40954773090016</v>
      </c>
      <c r="Q5" s="10">
        <v>949.91827915050021</v>
      </c>
      <c r="R5" s="10">
        <v>1064.5197856509001</v>
      </c>
      <c r="S5" s="10">
        <v>960.77912298120009</v>
      </c>
      <c r="T5" s="10">
        <v>1132.1431316572002</v>
      </c>
      <c r="U5" s="10">
        <v>745.58684712770003</v>
      </c>
      <c r="V5" s="10">
        <v>901.46025366020024</v>
      </c>
      <c r="W5" s="10">
        <v>937.51229795970005</v>
      </c>
      <c r="X5" s="10">
        <v>776.42934507349992</v>
      </c>
      <c r="Y5" s="9">
        <v>923.05194323849992</v>
      </c>
      <c r="Z5" s="9">
        <v>921.57950685829996</v>
      </c>
    </row>
    <row r="6" spans="1:26" s="8" customFormat="1" x14ac:dyDescent="0.25">
      <c r="A6" s="6" t="s">
        <v>11</v>
      </c>
      <c r="B6" s="7">
        <v>1327.682182403616</v>
      </c>
      <c r="C6" s="7">
        <v>1312.9417248643815</v>
      </c>
      <c r="D6" s="7">
        <v>1321.9484618240144</v>
      </c>
      <c r="E6" s="7">
        <v>1333.5401718746632</v>
      </c>
      <c r="F6" s="7">
        <v>1309.2367430152308</v>
      </c>
      <c r="G6" s="7">
        <v>1294.5754666435473</v>
      </c>
      <c r="H6" s="7">
        <v>1259.784880910745</v>
      </c>
      <c r="I6" s="7">
        <v>1226.6687744392207</v>
      </c>
      <c r="J6" s="7">
        <v>1115.7280853045245</v>
      </c>
      <c r="K6" s="7">
        <v>1129.1368951384211</v>
      </c>
      <c r="L6" s="7">
        <v>1108.9444729997704</v>
      </c>
      <c r="M6" s="7">
        <v>1099.2852037934988</v>
      </c>
      <c r="N6" s="7">
        <v>1060.5145374358458</v>
      </c>
      <c r="O6" s="7">
        <v>1071.6165672044772</v>
      </c>
      <c r="P6" s="7">
        <v>1111.2145218828582</v>
      </c>
      <c r="Q6" s="7">
        <v>1087.7018657049816</v>
      </c>
      <c r="R6" s="7">
        <v>1108.3796575763299</v>
      </c>
      <c r="S6" s="7">
        <v>1061.0352666278563</v>
      </c>
      <c r="T6" s="7">
        <v>1072.3429265520058</v>
      </c>
      <c r="U6" s="7">
        <v>999.39558696272059</v>
      </c>
      <c r="V6" s="7">
        <v>1040.5601152754593</v>
      </c>
      <c r="W6" s="7">
        <v>1076.2494408642119</v>
      </c>
      <c r="X6" s="7">
        <v>1019.3798808424424</v>
      </c>
      <c r="Y6" s="6">
        <v>989.19715263367357</v>
      </c>
      <c r="Z6" s="6">
        <v>1001.8115278640596</v>
      </c>
    </row>
    <row r="7" spans="1:26" s="17" customFormat="1" x14ac:dyDescent="0.25">
      <c r="A7" s="15" t="s">
        <v>15</v>
      </c>
      <c r="B7" s="16">
        <v>-220.04240228273625</v>
      </c>
      <c r="C7" s="16">
        <v>-2.9969562375490248</v>
      </c>
      <c r="D7" s="16">
        <v>185.00601110230966</v>
      </c>
      <c r="E7" s="16">
        <v>1257.9129583776962</v>
      </c>
      <c r="F7" s="16">
        <v>619.7280452694074</v>
      </c>
      <c r="G7" s="16">
        <v>-382.83845982931831</v>
      </c>
      <c r="H7" s="16">
        <v>531.28231460231723</v>
      </c>
      <c r="I7" s="16">
        <v>-217.46468309992963</v>
      </c>
      <c r="J7" s="16">
        <v>-797.02958554633949</v>
      </c>
      <c r="K7" s="16">
        <v>-295.11499273479836</v>
      </c>
      <c r="L7" s="16">
        <v>10418.447912243562</v>
      </c>
      <c r="M7" s="16">
        <v>-1620.7299468116621</v>
      </c>
      <c r="N7" s="16">
        <v>-1579.3770451834123</v>
      </c>
      <c r="O7" s="16">
        <v>-3757.87832514294</v>
      </c>
      <c r="P7" s="16">
        <v>-2485.2008111525661</v>
      </c>
      <c r="Q7" s="16">
        <v>-2211.5846183799554</v>
      </c>
      <c r="R7" s="16">
        <v>-2109.7251652730511</v>
      </c>
      <c r="S7" s="16">
        <v>6755.899182569543</v>
      </c>
      <c r="T7" s="16">
        <v>1351.0295603995489</v>
      </c>
      <c r="U7" s="16">
        <v>-2850.7817804609322</v>
      </c>
      <c r="V7" s="16">
        <v>-868.10810432096548</v>
      </c>
      <c r="W7" s="16">
        <v>-236.92828146294062</v>
      </c>
      <c r="X7" s="16">
        <v>1914.7514940147212</v>
      </c>
      <c r="Y7" s="15">
        <v>-1837.0083602536733</v>
      </c>
      <c r="Z7" s="15">
        <v>-3181.0926065086664</v>
      </c>
    </row>
    <row r="8" spans="1:26" s="20" customFormat="1" x14ac:dyDescent="0.25">
      <c r="A8" s="18" t="s">
        <v>9</v>
      </c>
      <c r="B8" s="19">
        <v>1391.5421829638055</v>
      </c>
      <c r="C8" s="19">
        <v>1475.0350534688073</v>
      </c>
      <c r="D8" s="19">
        <v>1479.7592869190864</v>
      </c>
      <c r="E8" s="19">
        <v>1474.8934711929562</v>
      </c>
      <c r="F8" s="19">
        <v>1471.71977660326</v>
      </c>
      <c r="G8" s="19">
        <v>1478.5942440101296</v>
      </c>
      <c r="H8" s="19">
        <v>1513.6931780400557</v>
      </c>
      <c r="I8" s="19">
        <v>1520.2067188044834</v>
      </c>
      <c r="J8" s="19">
        <v>1518.5441657498195</v>
      </c>
      <c r="K8" s="19">
        <v>1530.5838163194958</v>
      </c>
      <c r="L8" s="19">
        <v>1522.7735515298036</v>
      </c>
      <c r="M8" s="19">
        <v>1562.6923085377953</v>
      </c>
      <c r="N8" s="19">
        <v>1563.1432776562465</v>
      </c>
      <c r="O8" s="19">
        <v>1550.6675354126596</v>
      </c>
      <c r="P8" s="19">
        <v>1542.226403876133</v>
      </c>
      <c r="Q8" s="19">
        <v>1600.9473183293017</v>
      </c>
      <c r="R8" s="19">
        <v>1627.7047110317415</v>
      </c>
      <c r="S8" s="19">
        <v>1684.7462268834736</v>
      </c>
      <c r="T8" s="19">
        <v>1765.5114157997245</v>
      </c>
      <c r="U8" s="19">
        <v>1866.973441176483</v>
      </c>
      <c r="V8" s="19">
        <v>1980.9658324400243</v>
      </c>
      <c r="W8" s="19">
        <v>2055.1799757501058</v>
      </c>
      <c r="X8" s="19">
        <v>2146.8454836089895</v>
      </c>
      <c r="Y8" s="18">
        <v>2226.0669633659027</v>
      </c>
      <c r="Z8" s="18">
        <v>2323.4276096410758</v>
      </c>
    </row>
    <row r="9" spans="1:26" s="23" customFormat="1" ht="18.75" x14ac:dyDescent="0.3">
      <c r="A9" s="1" t="s">
        <v>14</v>
      </c>
      <c r="B9" s="22">
        <f>SUM(B4:B8)</f>
        <v>12856.532419381881</v>
      </c>
      <c r="C9" s="22">
        <f t="shared" ref="C9:Z9" si="0">SUM(C4:C8)</f>
        <v>12883.875634993139</v>
      </c>
      <c r="D9" s="22">
        <f t="shared" si="0"/>
        <v>13083.66846752076</v>
      </c>
      <c r="E9" s="22">
        <f t="shared" si="0"/>
        <v>14257.094675883165</v>
      </c>
      <c r="F9" s="22">
        <f t="shared" si="0"/>
        <v>13233.378613624345</v>
      </c>
      <c r="G9" s="22">
        <f t="shared" si="0"/>
        <v>12271.94414129621</v>
      </c>
      <c r="H9" s="22">
        <f t="shared" si="0"/>
        <v>14477.112159381462</v>
      </c>
      <c r="I9" s="22">
        <f t="shared" si="0"/>
        <v>12551.974664035624</v>
      </c>
      <c r="J9" s="22">
        <f t="shared" si="0"/>
        <v>13217.513821358309</v>
      </c>
      <c r="K9" s="22">
        <f t="shared" si="0"/>
        <v>12963.496209165616</v>
      </c>
      <c r="L9" s="22">
        <f t="shared" si="0"/>
        <v>23862.007375134031</v>
      </c>
      <c r="M9" s="22">
        <f t="shared" si="0"/>
        <v>11662.200358120637</v>
      </c>
      <c r="N9" s="22">
        <f t="shared" si="0"/>
        <v>10748.48668630368</v>
      </c>
      <c r="O9" s="22">
        <f t="shared" si="0"/>
        <v>8597.3110297532985</v>
      </c>
      <c r="P9" s="22">
        <f t="shared" si="0"/>
        <v>9892.8120598437272</v>
      </c>
      <c r="Q9" s="22">
        <f t="shared" si="0"/>
        <v>10780.320633816627</v>
      </c>
      <c r="R9" s="22">
        <f t="shared" si="0"/>
        <v>10147.583472088378</v>
      </c>
      <c r="S9" s="22">
        <f t="shared" si="0"/>
        <v>19388.847587113534</v>
      </c>
      <c r="T9" s="22">
        <f t="shared" si="0"/>
        <v>14347.716923300059</v>
      </c>
      <c r="U9" s="22">
        <f t="shared" si="0"/>
        <v>9412.0231423436326</v>
      </c>
      <c r="V9" s="22">
        <f t="shared" si="0"/>
        <v>11616.086759974462</v>
      </c>
      <c r="W9" s="22">
        <f t="shared" si="0"/>
        <v>13390.976344085459</v>
      </c>
      <c r="X9" s="22">
        <f t="shared" si="0"/>
        <v>15308.005289187537</v>
      </c>
      <c r="Y9" s="22">
        <f t="shared" si="0"/>
        <v>10720.680282064219</v>
      </c>
      <c r="Z9" s="22">
        <f t="shared" si="0"/>
        <v>9023.24587068849</v>
      </c>
    </row>
    <row r="10" spans="1:26" ht="18.75" x14ac:dyDescent="0.3">
      <c r="A10" s="1" t="s">
        <v>17</v>
      </c>
      <c r="B10" s="22">
        <f>SUM(B4:B6,B8)</f>
        <v>13076.574821664617</v>
      </c>
      <c r="C10" s="22">
        <f t="shared" ref="C10:Z10" si="1">SUM(C4:C6,C8)</f>
        <v>12886.872591230687</v>
      </c>
      <c r="D10" s="22">
        <f t="shared" si="1"/>
        <v>12898.662456418449</v>
      </c>
      <c r="E10" s="22">
        <f t="shared" si="1"/>
        <v>12999.181717505469</v>
      </c>
      <c r="F10" s="22">
        <f t="shared" si="1"/>
        <v>12613.650568354939</v>
      </c>
      <c r="G10" s="22">
        <f t="shared" si="1"/>
        <v>12654.782601125527</v>
      </c>
      <c r="H10" s="22">
        <f t="shared" si="1"/>
        <v>13945.829844779146</v>
      </c>
      <c r="I10" s="22">
        <f t="shared" si="1"/>
        <v>12769.439347135554</v>
      </c>
      <c r="J10" s="22">
        <f t="shared" si="1"/>
        <v>14014.543406904648</v>
      </c>
      <c r="K10" s="22">
        <f t="shared" si="1"/>
        <v>13258.611201900414</v>
      </c>
      <c r="L10" s="22">
        <f t="shared" si="1"/>
        <v>13443.559462890469</v>
      </c>
      <c r="M10" s="22">
        <f t="shared" si="1"/>
        <v>13282.930304932299</v>
      </c>
      <c r="N10" s="22">
        <f t="shared" si="1"/>
        <v>12327.863731487092</v>
      </c>
      <c r="O10" s="22">
        <f t="shared" si="1"/>
        <v>12355.189354896238</v>
      </c>
      <c r="P10" s="22">
        <f t="shared" si="1"/>
        <v>12378.012870996294</v>
      </c>
      <c r="Q10" s="22">
        <f t="shared" si="1"/>
        <v>12991.905252196582</v>
      </c>
      <c r="R10" s="22">
        <f t="shared" si="1"/>
        <v>12257.30863736143</v>
      </c>
      <c r="S10" s="22">
        <f t="shared" si="1"/>
        <v>12632.948404543988</v>
      </c>
      <c r="T10" s="22">
        <f t="shared" si="1"/>
        <v>12996.687362900509</v>
      </c>
      <c r="U10" s="22">
        <f t="shared" si="1"/>
        <v>12262.804922804564</v>
      </c>
      <c r="V10" s="22">
        <f t="shared" si="1"/>
        <v>12484.194864295427</v>
      </c>
      <c r="W10" s="22">
        <f t="shared" si="1"/>
        <v>13627.904625548399</v>
      </c>
      <c r="X10" s="22">
        <f t="shared" si="1"/>
        <v>13393.253795172815</v>
      </c>
      <c r="Y10" s="22">
        <f t="shared" si="1"/>
        <v>12557.688642317895</v>
      </c>
      <c r="Z10" s="22">
        <f t="shared" si="1"/>
        <v>12204.338477197156</v>
      </c>
    </row>
    <row r="11" spans="1:26" x14ac:dyDescent="0.25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6" x14ac:dyDescent="0.25">
      <c r="A12" s="1" t="s">
        <v>19</v>
      </c>
      <c r="B12" s="1">
        <v>1990</v>
      </c>
      <c r="C12" s="1">
        <v>1991</v>
      </c>
      <c r="D12" s="1">
        <v>1992</v>
      </c>
      <c r="E12" s="1">
        <v>1993</v>
      </c>
      <c r="F12" s="1">
        <v>1994</v>
      </c>
      <c r="G12" s="1">
        <v>1995</v>
      </c>
      <c r="H12" s="1">
        <v>1996</v>
      </c>
      <c r="I12" s="1">
        <v>1997</v>
      </c>
      <c r="J12" s="1">
        <v>1998</v>
      </c>
      <c r="K12" s="1">
        <v>1999</v>
      </c>
      <c r="L12" s="1">
        <v>2000</v>
      </c>
      <c r="M12" s="1">
        <v>2001</v>
      </c>
      <c r="N12" s="1">
        <v>2002</v>
      </c>
      <c r="O12" s="1">
        <v>2003</v>
      </c>
      <c r="P12" s="1">
        <v>2004</v>
      </c>
      <c r="Q12" s="1">
        <v>2005</v>
      </c>
      <c r="R12" s="1">
        <v>2006</v>
      </c>
      <c r="S12" s="1">
        <v>2007</v>
      </c>
      <c r="T12" s="1">
        <v>2008</v>
      </c>
      <c r="U12" s="1">
        <v>2009</v>
      </c>
      <c r="V12" s="1">
        <v>2010</v>
      </c>
      <c r="W12" s="1">
        <v>2011</v>
      </c>
      <c r="X12" s="1">
        <v>2012</v>
      </c>
      <c r="Y12" s="28">
        <v>2013</v>
      </c>
      <c r="Z12" s="28">
        <v>2014</v>
      </c>
    </row>
    <row r="13" spans="1:26" x14ac:dyDescent="0.25">
      <c r="A13" s="12" t="s">
        <v>8</v>
      </c>
      <c r="B13" s="25">
        <f t="shared" ref="B13:X13" si="2">B4/B$9</f>
        <v>0.73235265185915321</v>
      </c>
      <c r="C13" s="25">
        <f t="shared" si="2"/>
        <v>0.71527725305832668</v>
      </c>
      <c r="D13" s="25">
        <f t="shared" si="2"/>
        <v>0.69949838084616123</v>
      </c>
      <c r="E13" s="25">
        <f t="shared" si="2"/>
        <v>0.660610892719531</v>
      </c>
      <c r="F13" s="25">
        <f t="shared" si="2"/>
        <v>0.69163693517305891</v>
      </c>
      <c r="G13" s="25">
        <f t="shared" si="2"/>
        <v>0.74325628701761126</v>
      </c>
      <c r="H13" s="25">
        <f t="shared" si="2"/>
        <v>0.71217513027188928</v>
      </c>
      <c r="I13" s="25">
        <f t="shared" si="2"/>
        <v>0.73313855912674197</v>
      </c>
      <c r="J13" s="25">
        <f t="shared" si="2"/>
        <v>0.7947856551809559</v>
      </c>
      <c r="K13" s="25">
        <f t="shared" si="2"/>
        <v>0.75867193002979405</v>
      </c>
      <c r="L13" s="25">
        <f t="shared" si="2"/>
        <v>0.41839540100492145</v>
      </c>
      <c r="M13" s="25">
        <f t="shared" si="2"/>
        <v>0.85189410370569418</v>
      </c>
      <c r="N13" s="25">
        <f t="shared" si="2"/>
        <v>0.84521575506335644</v>
      </c>
      <c r="O13" s="25">
        <f t="shared" si="2"/>
        <v>1.0337771419092459</v>
      </c>
      <c r="P13" s="25">
        <f t="shared" si="2"/>
        <v>0.8896522388443544</v>
      </c>
      <c r="Q13" s="25">
        <f t="shared" si="2"/>
        <v>0.86763076041277032</v>
      </c>
      <c r="R13" s="25">
        <f t="shared" si="2"/>
        <v>0.83337126581547238</v>
      </c>
      <c r="S13" s="25">
        <f t="shared" si="2"/>
        <v>0.46038774341514904</v>
      </c>
      <c r="T13" s="25">
        <f t="shared" si="2"/>
        <v>0.62913771836637178</v>
      </c>
      <c r="U13" s="25">
        <f t="shared" si="2"/>
        <v>0.91912747309539267</v>
      </c>
      <c r="V13" s="25">
        <f t="shared" si="2"/>
        <v>0.73701314735519119</v>
      </c>
      <c r="W13" s="25">
        <f t="shared" si="2"/>
        <v>0.71383614348601199</v>
      </c>
      <c r="X13" s="25">
        <f t="shared" si="2"/>
        <v>0.61736319704064258</v>
      </c>
      <c r="Y13" s="25">
        <f t="shared" ref="Y13:Z13" si="3">Y4/Y$9</f>
        <v>0.78533939652742868</v>
      </c>
      <c r="Z13" s="25">
        <f t="shared" si="3"/>
        <v>0.8818910563750989</v>
      </c>
    </row>
    <row r="14" spans="1:26" x14ac:dyDescent="0.25">
      <c r="A14" s="9" t="s">
        <v>10</v>
      </c>
      <c r="B14" s="25">
        <f t="shared" ref="B14:X14" si="4">B5/B$9</f>
        <v>7.3257299443342583E-2</v>
      </c>
      <c r="C14" s="25">
        <f t="shared" si="4"/>
        <v>6.8562648769697657E-2</v>
      </c>
      <c r="D14" s="25">
        <f t="shared" si="4"/>
        <v>7.2223612319615715E-2</v>
      </c>
      <c r="E14" s="25">
        <f t="shared" si="4"/>
        <v>5.4173451925117126E-2</v>
      </c>
      <c r="F14" s="25">
        <f t="shared" si="4"/>
        <v>5.1385261638664942E-2</v>
      </c>
      <c r="G14" s="25">
        <f t="shared" si="4"/>
        <v>6.1963552373551001E-2</v>
      </c>
      <c r="H14" s="25">
        <f t="shared" si="4"/>
        <v>5.9550035826822938E-2</v>
      </c>
      <c r="I14" s="25">
        <f t="shared" si="4"/>
        <v>6.5346469894935741E-2</v>
      </c>
      <c r="J14" s="25">
        <f t="shared" si="4"/>
        <v>6.6213721075478418E-2</v>
      </c>
      <c r="K14" s="25">
        <f t="shared" si="4"/>
        <v>5.8923132245823719E-2</v>
      </c>
      <c r="L14" s="25">
        <f t="shared" si="4"/>
        <v>3.4703169806335241E-2</v>
      </c>
      <c r="M14" s="25">
        <f t="shared" si="4"/>
        <v>5.8821924698449261E-2</v>
      </c>
      <c r="N14" s="25">
        <f t="shared" si="4"/>
        <v>5.7628170748138328E-2</v>
      </c>
      <c r="O14" s="25">
        <f t="shared" si="4"/>
        <v>9.8309997731948193E-2</v>
      </c>
      <c r="P14" s="25">
        <f t="shared" si="4"/>
        <v>9.3341462684724943E-2</v>
      </c>
      <c r="Q14" s="25">
        <f t="shared" si="4"/>
        <v>8.8115957903025233E-2</v>
      </c>
      <c r="R14" s="25">
        <f t="shared" si="4"/>
        <v>0.1049037722704065</v>
      </c>
      <c r="S14" s="25">
        <f t="shared" si="4"/>
        <v>4.9553183533185621E-2</v>
      </c>
      <c r="T14" s="25">
        <f t="shared" si="4"/>
        <v>7.8907545898027148E-2</v>
      </c>
      <c r="U14" s="25">
        <f t="shared" si="4"/>
        <v>7.9216427313420934E-2</v>
      </c>
      <c r="V14" s="25">
        <f t="shared" si="4"/>
        <v>7.7604469757092454E-2</v>
      </c>
      <c r="W14" s="25">
        <f t="shared" si="4"/>
        <v>7.0010750065567964E-2</v>
      </c>
      <c r="X14" s="25">
        <f t="shared" si="4"/>
        <v>5.0720477972522861E-2</v>
      </c>
      <c r="Y14" s="25">
        <f t="shared" ref="Y14:Z14" si="5">Y5/Y$9</f>
        <v>8.6100127879270211E-2</v>
      </c>
      <c r="Z14" s="25">
        <f t="shared" si="5"/>
        <v>0.102133923874556</v>
      </c>
    </row>
    <row r="15" spans="1:26" x14ac:dyDescent="0.25">
      <c r="A15" s="6" t="s">
        <v>11</v>
      </c>
      <c r="B15" s="25">
        <f t="shared" ref="B15:X15" si="6">B6/B$9</f>
        <v>0.1032690728024041</v>
      </c>
      <c r="C15" s="25">
        <f t="shared" si="6"/>
        <v>0.10190580552472717</v>
      </c>
      <c r="D15" s="25">
        <f t="shared" si="6"/>
        <v>0.1010380586381911</v>
      </c>
      <c r="E15" s="25">
        <f t="shared" si="6"/>
        <v>9.3535197892066754E-2</v>
      </c>
      <c r="F15" s="25">
        <f t="shared" si="6"/>
        <v>9.893442795230796E-2</v>
      </c>
      <c r="G15" s="25">
        <f t="shared" si="6"/>
        <v>0.10549065834541921</v>
      </c>
      <c r="H15" s="25">
        <f t="shared" si="6"/>
        <v>8.7019073074900422E-2</v>
      </c>
      <c r="I15" s="25">
        <f t="shared" si="6"/>
        <v>9.7727155070979926E-2</v>
      </c>
      <c r="J15" s="25">
        <f t="shared" si="6"/>
        <v>8.44128555781503E-2</v>
      </c>
      <c r="K15" s="25">
        <f t="shared" si="6"/>
        <v>8.7101263187016192E-2</v>
      </c>
      <c r="L15" s="25">
        <f t="shared" si="6"/>
        <v>4.6473226479486054E-2</v>
      </c>
      <c r="M15" s="25">
        <f t="shared" si="6"/>
        <v>9.4260531463776748E-2</v>
      </c>
      <c r="N15" s="25">
        <f t="shared" si="6"/>
        <v>9.8666404712322187E-2</v>
      </c>
      <c r="O15" s="25">
        <f t="shared" si="6"/>
        <v>0.12464555062575507</v>
      </c>
      <c r="P15" s="25">
        <f t="shared" si="6"/>
        <v>0.11232544550132813</v>
      </c>
      <c r="Q15" s="25">
        <f t="shared" si="6"/>
        <v>0.10089698652310822</v>
      </c>
      <c r="R15" s="25">
        <f t="shared" si="6"/>
        <v>0.1092259709540704</v>
      </c>
      <c r="S15" s="25">
        <f t="shared" si="6"/>
        <v>5.4723998518254137E-2</v>
      </c>
      <c r="T15" s="25">
        <f t="shared" si="6"/>
        <v>7.4739621103798629E-2</v>
      </c>
      <c r="U15" s="25">
        <f t="shared" si="6"/>
        <v>0.10618286545286447</v>
      </c>
      <c r="V15" s="25">
        <f t="shared" si="6"/>
        <v>8.9579230663196854E-2</v>
      </c>
      <c r="W15" s="25">
        <f t="shared" si="6"/>
        <v>8.0371245024233873E-2</v>
      </c>
      <c r="X15" s="25">
        <f t="shared" si="6"/>
        <v>6.6591294005003923E-2</v>
      </c>
      <c r="Y15" s="25">
        <f t="shared" ref="Y15:Z15" si="7">Y6/Y$9</f>
        <v>9.2269998414989396E-2</v>
      </c>
      <c r="Z15" s="25">
        <f t="shared" si="7"/>
        <v>0.1110256267224623</v>
      </c>
    </row>
    <row r="16" spans="1:26" x14ac:dyDescent="0.25">
      <c r="A16" s="15" t="s">
        <v>15</v>
      </c>
      <c r="B16" s="25">
        <f t="shared" ref="B16:X16" si="8">B7/B$9</f>
        <v>-1.7115221671359149E-2</v>
      </c>
      <c r="C16" s="25">
        <f t="shared" si="8"/>
        <v>-2.3261294368669375E-4</v>
      </c>
      <c r="D16" s="25">
        <f t="shared" si="8"/>
        <v>1.4140224629015433E-2</v>
      </c>
      <c r="E16" s="25">
        <f t="shared" si="8"/>
        <v>8.8230665992948806E-2</v>
      </c>
      <c r="F16" s="25">
        <f t="shared" si="8"/>
        <v>4.683067441532808E-2</v>
      </c>
      <c r="G16" s="25">
        <f t="shared" si="8"/>
        <v>-3.1196235528894889E-2</v>
      </c>
      <c r="H16" s="25">
        <f t="shared" si="8"/>
        <v>3.669808652121518E-2</v>
      </c>
      <c r="I16" s="25">
        <f t="shared" si="8"/>
        <v>-1.7325137193195377E-2</v>
      </c>
      <c r="J16" s="25">
        <f t="shared" si="8"/>
        <v>-6.0301021532386194E-2</v>
      </c>
      <c r="K16" s="25">
        <f t="shared" si="8"/>
        <v>-2.276507725795009E-2</v>
      </c>
      <c r="L16" s="25">
        <f t="shared" si="8"/>
        <v>0.43661238337812064</v>
      </c>
      <c r="M16" s="25">
        <f t="shared" si="8"/>
        <v>-0.13897291223290581</v>
      </c>
      <c r="N16" s="25">
        <f t="shared" si="8"/>
        <v>-0.14693948006615129</v>
      </c>
      <c r="O16" s="25">
        <f t="shared" si="8"/>
        <v>-0.43709926419293138</v>
      </c>
      <c r="P16" s="25">
        <f t="shared" si="8"/>
        <v>-0.25121277914904855</v>
      </c>
      <c r="Q16" s="25">
        <f t="shared" si="8"/>
        <v>-0.20515017071407585</v>
      </c>
      <c r="R16" s="25">
        <f t="shared" si="8"/>
        <v>-0.20790419424250065</v>
      </c>
      <c r="S16" s="25">
        <f t="shared" si="8"/>
        <v>0.34844253389560581</v>
      </c>
      <c r="T16" s="25">
        <f t="shared" si="8"/>
        <v>9.4163382761304454E-2</v>
      </c>
      <c r="U16" s="25">
        <f t="shared" si="8"/>
        <v>-0.3028872472312128</v>
      </c>
      <c r="V16" s="25">
        <f t="shared" si="8"/>
        <v>-7.4733266224577863E-2</v>
      </c>
      <c r="W16" s="25">
        <f t="shared" si="8"/>
        <v>-1.7693129714741625E-2</v>
      </c>
      <c r="X16" s="25">
        <f t="shared" si="8"/>
        <v>0.12508171102914123</v>
      </c>
      <c r="Y16" s="25">
        <f t="shared" ref="Y16:Z16" si="9">Y7/Y$9</f>
        <v>-0.17135184633077832</v>
      </c>
      <c r="Z16" s="25">
        <f t="shared" si="9"/>
        <v>-0.35254415673657613</v>
      </c>
    </row>
    <row r="17" spans="1:26" x14ac:dyDescent="0.25">
      <c r="A17" s="18" t="s">
        <v>9</v>
      </c>
      <c r="B17" s="25">
        <f t="shared" ref="B17:X17" si="10">B8/B$9</f>
        <v>0.10823619756645925</v>
      </c>
      <c r="C17" s="25">
        <f t="shared" si="10"/>
        <v>0.11448690559093501</v>
      </c>
      <c r="D17" s="25">
        <f t="shared" si="10"/>
        <v>0.11309972356701635</v>
      </c>
      <c r="E17" s="25">
        <f t="shared" si="10"/>
        <v>0.10344979147033637</v>
      </c>
      <c r="F17" s="25">
        <f t="shared" si="10"/>
        <v>0.11121270082064</v>
      </c>
      <c r="G17" s="25">
        <f t="shared" si="10"/>
        <v>0.12048573779231322</v>
      </c>
      <c r="H17" s="25">
        <f t="shared" si="10"/>
        <v>0.10455767430517224</v>
      </c>
      <c r="I17" s="25">
        <f t="shared" si="10"/>
        <v>0.12111295310053766</v>
      </c>
      <c r="J17" s="25">
        <f t="shared" si="10"/>
        <v>0.11488878969780152</v>
      </c>
      <c r="K17" s="25">
        <f t="shared" si="10"/>
        <v>0.11806875179531606</v>
      </c>
      <c r="L17" s="25">
        <f t="shared" si="10"/>
        <v>6.3815819331136656E-2</v>
      </c>
      <c r="M17" s="25">
        <f t="shared" si="10"/>
        <v>0.13399635236498569</v>
      </c>
      <c r="N17" s="25">
        <f t="shared" si="10"/>
        <v>0.14542914954233424</v>
      </c>
      <c r="O17" s="25">
        <f t="shared" si="10"/>
        <v>0.1803665739259821</v>
      </c>
      <c r="P17" s="25">
        <f t="shared" si="10"/>
        <v>0.15589363211864099</v>
      </c>
      <c r="Q17" s="25">
        <f t="shared" si="10"/>
        <v>0.14850646587517202</v>
      </c>
      <c r="R17" s="25">
        <f t="shared" si="10"/>
        <v>0.1604031852025514</v>
      </c>
      <c r="S17" s="25">
        <f t="shared" si="10"/>
        <v>8.6892540637805174E-2</v>
      </c>
      <c r="T17" s="25">
        <f t="shared" si="10"/>
        <v>0.12305173187049795</v>
      </c>
      <c r="U17" s="25">
        <f t="shared" si="10"/>
        <v>0.19836048136953463</v>
      </c>
      <c r="V17" s="25">
        <f t="shared" si="10"/>
        <v>0.17053641844909737</v>
      </c>
      <c r="W17" s="25">
        <f t="shared" si="10"/>
        <v>0.15347499113892768</v>
      </c>
      <c r="X17" s="25">
        <f t="shared" si="10"/>
        <v>0.1402433199526894</v>
      </c>
      <c r="Y17" s="25">
        <f t="shared" ref="Y17:Z17" si="11">Y8/Y$9</f>
        <v>0.20764232350909018</v>
      </c>
      <c r="Z17" s="25">
        <f t="shared" si="11"/>
        <v>0.25749354976445898</v>
      </c>
    </row>
    <row r="18" spans="1:26" x14ac:dyDescent="0.25">
      <c r="A18" s="1" t="s">
        <v>5</v>
      </c>
      <c r="B18" s="25">
        <f t="shared" ref="B18:X18" si="12">B9/B$9</f>
        <v>1</v>
      </c>
      <c r="C18" s="25">
        <f t="shared" si="12"/>
        <v>1</v>
      </c>
      <c r="D18" s="25">
        <f t="shared" si="12"/>
        <v>1</v>
      </c>
      <c r="E18" s="25">
        <f t="shared" si="12"/>
        <v>1</v>
      </c>
      <c r="F18" s="25">
        <f t="shared" si="12"/>
        <v>1</v>
      </c>
      <c r="G18" s="25">
        <f t="shared" si="12"/>
        <v>1</v>
      </c>
      <c r="H18" s="25">
        <f t="shared" si="12"/>
        <v>1</v>
      </c>
      <c r="I18" s="25">
        <f t="shared" si="12"/>
        <v>1</v>
      </c>
      <c r="J18" s="25">
        <f t="shared" si="12"/>
        <v>1</v>
      </c>
      <c r="K18" s="25">
        <f t="shared" si="12"/>
        <v>1</v>
      </c>
      <c r="L18" s="25">
        <f t="shared" si="12"/>
        <v>1</v>
      </c>
      <c r="M18" s="25">
        <f t="shared" si="12"/>
        <v>1</v>
      </c>
      <c r="N18" s="25">
        <f t="shared" si="12"/>
        <v>1</v>
      </c>
      <c r="O18" s="25">
        <f t="shared" si="12"/>
        <v>1</v>
      </c>
      <c r="P18" s="25">
        <f t="shared" si="12"/>
        <v>1</v>
      </c>
      <c r="Q18" s="25">
        <f t="shared" si="12"/>
        <v>1</v>
      </c>
      <c r="R18" s="25">
        <f t="shared" si="12"/>
        <v>1</v>
      </c>
      <c r="S18" s="25">
        <f t="shared" si="12"/>
        <v>1</v>
      </c>
      <c r="T18" s="25">
        <f t="shared" si="12"/>
        <v>1</v>
      </c>
      <c r="U18" s="25">
        <f t="shared" si="12"/>
        <v>1</v>
      </c>
      <c r="V18" s="25">
        <f t="shared" si="12"/>
        <v>1</v>
      </c>
      <c r="W18" s="25">
        <f t="shared" si="12"/>
        <v>1</v>
      </c>
      <c r="X18" s="25">
        <f t="shared" si="12"/>
        <v>1</v>
      </c>
      <c r="Y18" s="25">
        <f t="shared" ref="Y18:Z18" si="13">SUM(Y13:Y17)</f>
        <v>1</v>
      </c>
      <c r="Z18" s="25">
        <f t="shared" si="13"/>
        <v>1</v>
      </c>
    </row>
    <row r="19" spans="1:26" x14ac:dyDescent="0.25">
      <c r="V19" s="4"/>
      <c r="W19" s="4"/>
    </row>
    <row r="20" spans="1:26" x14ac:dyDescent="0.25">
      <c r="A20" s="1" t="s">
        <v>0</v>
      </c>
      <c r="B20" s="1">
        <v>1990</v>
      </c>
      <c r="C20" s="1">
        <v>1991</v>
      </c>
      <c r="D20" s="1">
        <v>1992</v>
      </c>
      <c r="E20" s="1">
        <v>1993</v>
      </c>
      <c r="F20" s="1">
        <v>1994</v>
      </c>
      <c r="G20" s="1">
        <v>1995</v>
      </c>
      <c r="H20" s="1">
        <v>1996</v>
      </c>
      <c r="I20" s="1">
        <v>1997</v>
      </c>
      <c r="J20" s="1">
        <v>1998</v>
      </c>
      <c r="K20" s="1">
        <v>1999</v>
      </c>
      <c r="L20" s="1">
        <v>2000</v>
      </c>
      <c r="M20" s="1">
        <v>2001</v>
      </c>
      <c r="N20" s="1">
        <v>2002</v>
      </c>
      <c r="O20" s="1">
        <v>2003</v>
      </c>
      <c r="P20" s="1">
        <v>2004</v>
      </c>
      <c r="Q20" s="1">
        <v>2005</v>
      </c>
      <c r="R20" s="1">
        <v>2006</v>
      </c>
      <c r="S20" s="1">
        <v>2007</v>
      </c>
      <c r="T20" s="1">
        <v>2008</v>
      </c>
      <c r="U20" s="1">
        <v>2009</v>
      </c>
      <c r="V20" s="1">
        <v>2010</v>
      </c>
      <c r="W20" s="1">
        <v>2011</v>
      </c>
      <c r="X20" s="1">
        <v>2012</v>
      </c>
      <c r="Y20" s="1">
        <v>2013</v>
      </c>
      <c r="Z20" s="1">
        <v>2014</v>
      </c>
    </row>
    <row r="21" spans="1:26" x14ac:dyDescent="0.25">
      <c r="A21" s="1" t="s">
        <v>18</v>
      </c>
      <c r="B21" s="2">
        <v>10034.706274874055</v>
      </c>
      <c r="C21" s="2">
        <v>9772.2185581698868</v>
      </c>
      <c r="D21" s="2">
        <v>9755.6918951521948</v>
      </c>
      <c r="E21" s="2">
        <v>9816.0933317133167</v>
      </c>
      <c r="F21" s="2">
        <v>9460.3909545781935</v>
      </c>
      <c r="G21" s="2">
        <v>9522.1316267375678</v>
      </c>
      <c r="H21" s="2">
        <v>10802.736195356356</v>
      </c>
      <c r="I21" s="2">
        <v>9669.7548853795506</v>
      </c>
      <c r="J21" s="2">
        <v>10988.474128468692</v>
      </c>
      <c r="K21" s="2">
        <v>10233.129586409854</v>
      </c>
      <c r="L21" s="2">
        <v>10434.242306408527</v>
      </c>
      <c r="M21" s="2">
        <v>10156.967478374314</v>
      </c>
      <c r="N21" s="2">
        <v>9313.5416282586648</v>
      </c>
      <c r="O21" s="2">
        <v>9312.4173541337441</v>
      </c>
      <c r="P21" s="2">
        <v>9210.9449268646677</v>
      </c>
      <c r="Q21" s="2">
        <v>9830.1033176213768</v>
      </c>
      <c r="R21" s="2">
        <v>8937.5870563530862</v>
      </c>
      <c r="S21" s="2">
        <v>9445.0685585692427</v>
      </c>
      <c r="T21" s="2">
        <v>9481.3839970914159</v>
      </c>
      <c r="U21" s="2">
        <v>8871.3136045150677</v>
      </c>
      <c r="V21" s="2">
        <v>8925.0156353518978</v>
      </c>
      <c r="W21" s="2">
        <v>10103.703493674298</v>
      </c>
      <c r="X21" s="2">
        <v>9851.4448906224698</v>
      </c>
      <c r="Y21" s="2">
        <v>8934.0410176051882</v>
      </c>
      <c r="Z21" s="2">
        <v>8453.8207100589771</v>
      </c>
    </row>
    <row r="22" spans="1:26" x14ac:dyDescent="0.25">
      <c r="A22" s="1" t="s">
        <v>16</v>
      </c>
      <c r="B22" s="2">
        <v>9814.6638725913199</v>
      </c>
      <c r="C22" s="2">
        <v>9769.2216019323387</v>
      </c>
      <c r="D22" s="2">
        <v>9940.6979062545051</v>
      </c>
      <c r="E22" s="2">
        <v>11074.006290091012</v>
      </c>
      <c r="F22" s="2">
        <v>10080.1189998476</v>
      </c>
      <c r="G22" s="2">
        <v>9139.29316690825</v>
      </c>
      <c r="H22" s="2">
        <v>11334.018509958672</v>
      </c>
      <c r="I22" s="2">
        <v>9452.2902022796206</v>
      </c>
      <c r="J22" s="2">
        <v>10191.444542922352</v>
      </c>
      <c r="K22" s="2">
        <v>9938.0145936750559</v>
      </c>
      <c r="L22" s="2">
        <v>20852.690218652089</v>
      </c>
      <c r="M22" s="2">
        <v>8536.2375315626523</v>
      </c>
      <c r="N22" s="2">
        <v>7734.1645830752532</v>
      </c>
      <c r="O22" s="2">
        <v>5554.5390289908037</v>
      </c>
      <c r="P22" s="2">
        <v>6725.744115712102</v>
      </c>
      <c r="Q22" s="2">
        <v>7618.518699241421</v>
      </c>
      <c r="R22" s="2">
        <v>6827.8618910800351</v>
      </c>
      <c r="S22" s="2">
        <v>16200.967741138786</v>
      </c>
      <c r="T22" s="2">
        <v>10832.413557490965</v>
      </c>
      <c r="U22" s="2">
        <v>6020.5318240541346</v>
      </c>
      <c r="V22" s="2">
        <v>8056.9075310309318</v>
      </c>
      <c r="W22" s="2">
        <v>9866.7752122113579</v>
      </c>
      <c r="X22" s="2">
        <v>11766.196384637191</v>
      </c>
      <c r="Y22" s="1">
        <v>7097.0326573515149</v>
      </c>
      <c r="Z22" s="1">
        <v>5272.7281035503111</v>
      </c>
    </row>
    <row r="23" spans="1:26" x14ac:dyDescent="0.25">
      <c r="A23" s="1" t="s">
        <v>2</v>
      </c>
      <c r="B23" s="2">
        <v>2456.9461868483136</v>
      </c>
      <c r="C23" s="2">
        <v>2533.7742454632171</v>
      </c>
      <c r="D23" s="2">
        <v>2587.379391090949</v>
      </c>
      <c r="E23" s="2">
        <v>2585.852330442674</v>
      </c>
      <c r="F23" s="2">
        <v>2561.5751736485313</v>
      </c>
      <c r="G23" s="2">
        <v>2564.0316336652313</v>
      </c>
      <c r="H23" s="2">
        <v>2588.9716766504325</v>
      </c>
      <c r="I23" s="2">
        <v>2560.8247325353177</v>
      </c>
      <c r="J23" s="2">
        <v>2501.7541285324992</v>
      </c>
      <c r="K23" s="2">
        <v>2509.0546231847225</v>
      </c>
      <c r="L23" s="2">
        <v>2494.7597896904454</v>
      </c>
      <c r="M23" s="2">
        <v>2519.8098575917406</v>
      </c>
      <c r="N23" s="2">
        <v>2489.365751720748</v>
      </c>
      <c r="O23" s="2">
        <v>2475.0142470533751</v>
      </c>
      <c r="P23" s="2">
        <v>2470.4201991837272</v>
      </c>
      <c r="Q23" s="2">
        <v>2482.4548559924347</v>
      </c>
      <c r="R23" s="2">
        <v>2531.432815253901</v>
      </c>
      <c r="S23" s="2">
        <v>2522.9182356790047</v>
      </c>
      <c r="T23" s="2">
        <v>2640.3019668520938</v>
      </c>
      <c r="U23" s="2">
        <v>2698.9611886003936</v>
      </c>
      <c r="V23" s="2">
        <v>2820.203772114467</v>
      </c>
      <c r="W23" s="2">
        <v>2967.188584383076</v>
      </c>
      <c r="X23" s="2">
        <v>2989.9263299118002</v>
      </c>
      <c r="Y23" s="1">
        <v>3017.9990326721545</v>
      </c>
      <c r="Z23" s="1">
        <v>3125.5623118547746</v>
      </c>
    </row>
    <row r="24" spans="1:26" x14ac:dyDescent="0.25">
      <c r="A24" s="1" t="s">
        <v>3</v>
      </c>
      <c r="B24" s="2">
        <v>470.46603994224739</v>
      </c>
      <c r="C24" s="2">
        <v>468.56362759758406</v>
      </c>
      <c r="D24" s="2">
        <v>474.12429017530076</v>
      </c>
      <c r="E24" s="2">
        <v>506.32149534947808</v>
      </c>
      <c r="F24" s="2">
        <v>492.92732012821358</v>
      </c>
      <c r="G24" s="2">
        <v>491.95374072272836</v>
      </c>
      <c r="H24" s="2">
        <v>479.28677277235727</v>
      </c>
      <c r="I24" s="2">
        <v>463.51764922068344</v>
      </c>
      <c r="J24" s="2">
        <v>431.87994990345595</v>
      </c>
      <c r="K24" s="2">
        <v>436.2554723058405</v>
      </c>
      <c r="L24" s="2">
        <v>433.59332679149242</v>
      </c>
      <c r="M24" s="2">
        <v>431.36694896624402</v>
      </c>
      <c r="N24" s="2">
        <v>406.27293150767849</v>
      </c>
      <c r="O24" s="2">
        <v>424.56431370911741</v>
      </c>
      <c r="P24" s="2">
        <v>454.42372494789521</v>
      </c>
      <c r="Q24" s="2">
        <v>468.26647858277198</v>
      </c>
      <c r="R24" s="2">
        <v>462.02436575444489</v>
      </c>
      <c r="S24" s="2">
        <v>475.64735029574018</v>
      </c>
      <c r="T24" s="2">
        <v>484.73169895699488</v>
      </c>
      <c r="U24" s="2">
        <v>448.23662968910065</v>
      </c>
      <c r="V24" s="2">
        <v>466.79973682906365</v>
      </c>
      <c r="W24" s="2">
        <v>468.29320749102271</v>
      </c>
      <c r="X24" s="2">
        <v>449.19499463854322</v>
      </c>
      <c r="Y24" s="1">
        <v>438.98351204055132</v>
      </c>
      <c r="Z24" s="1">
        <v>441.48395528340751</v>
      </c>
    </row>
    <row r="25" spans="1:26" x14ac:dyDescent="0.25">
      <c r="A25" s="1" t="s">
        <v>6</v>
      </c>
      <c r="B25" s="2">
        <v>114.45632000000001</v>
      </c>
      <c r="C25" s="2">
        <v>112.31616000000001</v>
      </c>
      <c r="D25" s="2">
        <v>81.466880000000003</v>
      </c>
      <c r="E25" s="2">
        <v>90.914559999999994</v>
      </c>
      <c r="F25" s="2">
        <v>98.75712</v>
      </c>
      <c r="G25" s="24">
        <v>76.665599999999984</v>
      </c>
      <c r="H25" s="24">
        <v>74.835199999999986</v>
      </c>
      <c r="I25" s="24">
        <v>75.34208000000001</v>
      </c>
      <c r="J25" s="24">
        <v>92.435199999999995</v>
      </c>
      <c r="K25" s="24">
        <v>80.171520000000001</v>
      </c>
      <c r="L25" s="24">
        <v>80.964039999999997</v>
      </c>
      <c r="M25" s="24">
        <v>174.78602000000001</v>
      </c>
      <c r="N25" s="24">
        <v>118.68341999999998</v>
      </c>
      <c r="O25" s="24">
        <v>143.19344000000001</v>
      </c>
      <c r="P25" s="24">
        <v>242.22401999999997</v>
      </c>
      <c r="Q25" s="24">
        <v>211.08060000000003</v>
      </c>
      <c r="R25" s="24">
        <v>326.26440000000008</v>
      </c>
      <c r="S25" s="24">
        <v>189.31425999999999</v>
      </c>
      <c r="T25" s="24">
        <v>390.26970000000006</v>
      </c>
      <c r="U25" s="24">
        <v>244.29350000000002</v>
      </c>
      <c r="V25" s="24">
        <v>272.17572000000013</v>
      </c>
      <c r="W25" s="24">
        <v>88.719340000000074</v>
      </c>
      <c r="X25" s="24">
        <v>102.68758</v>
      </c>
      <c r="Y25" s="1">
        <v>166.66507999999996</v>
      </c>
      <c r="Z25" s="1">
        <v>183.47149999999999</v>
      </c>
    </row>
    <row r="26" spans="1:26" x14ac:dyDescent="0.25">
      <c r="A26" s="1" t="s">
        <v>14</v>
      </c>
      <c r="B26" s="2">
        <f>SUM(B22:B25)</f>
        <v>12856.532419381881</v>
      </c>
      <c r="C26" s="2">
        <f t="shared" ref="C26:Z26" si="14">SUM(C22:C25)</f>
        <v>12883.875634993141</v>
      </c>
      <c r="D26" s="2">
        <f t="shared" si="14"/>
        <v>13083.668467520756</v>
      </c>
      <c r="E26" s="2">
        <f t="shared" si="14"/>
        <v>14257.094675883165</v>
      </c>
      <c r="F26" s="2">
        <f t="shared" si="14"/>
        <v>13233.378613624345</v>
      </c>
      <c r="G26" s="2">
        <f t="shared" si="14"/>
        <v>12271.944141296211</v>
      </c>
      <c r="H26" s="2">
        <f t="shared" si="14"/>
        <v>14477.112159381462</v>
      </c>
      <c r="I26" s="2">
        <f t="shared" si="14"/>
        <v>12551.974664035621</v>
      </c>
      <c r="J26" s="2">
        <f t="shared" si="14"/>
        <v>13217.513821358307</v>
      </c>
      <c r="K26" s="2">
        <f t="shared" si="14"/>
        <v>12963.496209165618</v>
      </c>
      <c r="L26" s="2">
        <f t="shared" si="14"/>
        <v>23862.007375134024</v>
      </c>
      <c r="M26" s="2">
        <f t="shared" si="14"/>
        <v>11662.200358120637</v>
      </c>
      <c r="N26" s="2">
        <f t="shared" si="14"/>
        <v>10748.486686303679</v>
      </c>
      <c r="O26" s="2">
        <f t="shared" si="14"/>
        <v>8597.3110297532949</v>
      </c>
      <c r="P26" s="2">
        <f t="shared" si="14"/>
        <v>9892.8120598437235</v>
      </c>
      <c r="Q26" s="2">
        <f t="shared" si="14"/>
        <v>10780.320633816627</v>
      </c>
      <c r="R26" s="2">
        <f t="shared" si="14"/>
        <v>10147.583472088381</v>
      </c>
      <c r="S26" s="2">
        <f t="shared" si="14"/>
        <v>19388.847587113531</v>
      </c>
      <c r="T26" s="2">
        <f t="shared" si="14"/>
        <v>14347.716923300055</v>
      </c>
      <c r="U26" s="2">
        <f t="shared" si="14"/>
        <v>9412.0231423436289</v>
      </c>
      <c r="V26" s="2">
        <f t="shared" si="14"/>
        <v>11616.086759974462</v>
      </c>
      <c r="W26" s="2">
        <f t="shared" si="14"/>
        <v>13390.976344085457</v>
      </c>
      <c r="X26" s="2">
        <f t="shared" si="14"/>
        <v>15308.005289187533</v>
      </c>
      <c r="Y26" s="2">
        <f t="shared" si="14"/>
        <v>10720.680282064221</v>
      </c>
      <c r="Z26" s="2">
        <f t="shared" si="14"/>
        <v>9023.2458706884918</v>
      </c>
    </row>
    <row r="27" spans="1:26" x14ac:dyDescent="0.25">
      <c r="A27" s="1" t="s">
        <v>17</v>
      </c>
      <c r="B27" s="2">
        <f>SUM(B23:B25,B21)</f>
        <v>13076.574821664617</v>
      </c>
      <c r="C27" s="2">
        <f t="shared" ref="C27:Z27" si="15">SUM(C23:C25,C21)</f>
        <v>12886.872591230687</v>
      </c>
      <c r="D27" s="2">
        <f t="shared" si="15"/>
        <v>12898.662456418444</v>
      </c>
      <c r="E27" s="2">
        <f t="shared" si="15"/>
        <v>12999.181717505469</v>
      </c>
      <c r="F27" s="2">
        <f t="shared" si="15"/>
        <v>12613.650568354939</v>
      </c>
      <c r="G27" s="2">
        <f t="shared" si="15"/>
        <v>12654.782601125527</v>
      </c>
      <c r="H27" s="2">
        <f t="shared" si="15"/>
        <v>13945.829844779146</v>
      </c>
      <c r="I27" s="2">
        <f t="shared" si="15"/>
        <v>12769.439347135551</v>
      </c>
      <c r="J27" s="2">
        <f t="shared" si="15"/>
        <v>14014.543406904646</v>
      </c>
      <c r="K27" s="2">
        <f t="shared" si="15"/>
        <v>13258.611201900418</v>
      </c>
      <c r="L27" s="2">
        <f t="shared" si="15"/>
        <v>13443.559462890466</v>
      </c>
      <c r="M27" s="2">
        <f t="shared" si="15"/>
        <v>13282.930304932299</v>
      </c>
      <c r="N27" s="2">
        <f t="shared" si="15"/>
        <v>12327.86373148709</v>
      </c>
      <c r="O27" s="2">
        <f t="shared" si="15"/>
        <v>12355.189354896236</v>
      </c>
      <c r="P27" s="2">
        <f t="shared" si="15"/>
        <v>12378.01287099629</v>
      </c>
      <c r="Q27" s="2">
        <f t="shared" si="15"/>
        <v>12991.905252196584</v>
      </c>
      <c r="R27" s="2">
        <f t="shared" si="15"/>
        <v>12257.308637361431</v>
      </c>
      <c r="S27" s="2">
        <f t="shared" si="15"/>
        <v>12632.948404543988</v>
      </c>
      <c r="T27" s="2">
        <f t="shared" si="15"/>
        <v>12996.687362900506</v>
      </c>
      <c r="U27" s="2">
        <f t="shared" si="15"/>
        <v>12262.804922804562</v>
      </c>
      <c r="V27" s="2">
        <f t="shared" si="15"/>
        <v>12484.194864295428</v>
      </c>
      <c r="W27" s="2">
        <f t="shared" si="15"/>
        <v>13627.904625548397</v>
      </c>
      <c r="X27" s="2">
        <f t="shared" si="15"/>
        <v>13393.253795172812</v>
      </c>
      <c r="Y27" s="2">
        <f t="shared" si="15"/>
        <v>12557.688642317895</v>
      </c>
      <c r="Z27" s="2">
        <f t="shared" si="15"/>
        <v>12204.33847719716</v>
      </c>
    </row>
    <row r="28" spans="1:26" x14ac:dyDescent="0.25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</row>
    <row r="29" spans="1:26" x14ac:dyDescent="0.25">
      <c r="A29" s="1" t="s">
        <v>19</v>
      </c>
      <c r="B29" s="1">
        <v>1990</v>
      </c>
      <c r="C29" s="1">
        <v>1991</v>
      </c>
      <c r="D29" s="1">
        <v>1992</v>
      </c>
      <c r="E29" s="1">
        <v>1993</v>
      </c>
      <c r="F29" s="1">
        <v>1994</v>
      </c>
      <c r="G29" s="1">
        <v>1995</v>
      </c>
      <c r="H29" s="1">
        <v>1996</v>
      </c>
      <c r="I29" s="1">
        <v>1997</v>
      </c>
      <c r="J29" s="1">
        <v>1998</v>
      </c>
      <c r="K29" s="1">
        <v>1999</v>
      </c>
      <c r="L29" s="1">
        <v>2000</v>
      </c>
      <c r="M29" s="1">
        <v>2001</v>
      </c>
      <c r="N29" s="1">
        <v>2002</v>
      </c>
      <c r="O29" s="1">
        <v>2003</v>
      </c>
      <c r="P29" s="1">
        <v>2004</v>
      </c>
      <c r="Q29" s="1">
        <v>2005</v>
      </c>
      <c r="R29" s="1">
        <v>2006</v>
      </c>
      <c r="S29" s="1">
        <v>2007</v>
      </c>
      <c r="T29" s="1">
        <v>2008</v>
      </c>
      <c r="U29" s="1">
        <v>2009</v>
      </c>
      <c r="V29" s="1">
        <v>2010</v>
      </c>
      <c r="W29" s="1">
        <v>2011</v>
      </c>
      <c r="X29" s="1">
        <v>2012</v>
      </c>
      <c r="Y29" s="1">
        <v>2013</v>
      </c>
      <c r="Z29" s="1">
        <v>2014</v>
      </c>
    </row>
    <row r="30" spans="1:26" x14ac:dyDescent="0.25">
      <c r="A30" s="1" t="s">
        <v>1</v>
      </c>
      <c r="B30" s="25">
        <f t="shared" ref="B30:X34" si="16">B22/B$26</f>
        <v>0.76339899067926054</v>
      </c>
      <c r="C30" s="25">
        <f t="shared" si="16"/>
        <v>0.75825177754733419</v>
      </c>
      <c r="D30" s="25">
        <f t="shared" si="16"/>
        <v>0.75977910407402605</v>
      </c>
      <c r="E30" s="25">
        <f t="shared" si="16"/>
        <v>0.77673653306261892</v>
      </c>
      <c r="F30" s="25">
        <f t="shared" si="16"/>
        <v>0.7617192324165557</v>
      </c>
      <c r="G30" s="25">
        <f t="shared" si="16"/>
        <v>0.74473066872539739</v>
      </c>
      <c r="H30" s="25">
        <f t="shared" si="16"/>
        <v>0.78289222223190402</v>
      </c>
      <c r="I30" s="25">
        <f t="shared" si="16"/>
        <v>0.75305204601493259</v>
      </c>
      <c r="J30" s="25">
        <f t="shared" si="16"/>
        <v>0.77105609123357977</v>
      </c>
      <c r="K30" s="25">
        <f t="shared" si="16"/>
        <v>0.76661530449236004</v>
      </c>
      <c r="L30" s="25">
        <f t="shared" si="16"/>
        <v>0.87388667226639671</v>
      </c>
      <c r="M30" s="25">
        <f t="shared" si="16"/>
        <v>0.73195771547679589</v>
      </c>
      <c r="N30" s="25">
        <f t="shared" si="16"/>
        <v>0.71955846518659761</v>
      </c>
      <c r="O30" s="25">
        <f t="shared" si="16"/>
        <v>0.64607864130631487</v>
      </c>
      <c r="P30" s="25">
        <f t="shared" si="16"/>
        <v>0.67986170919114264</v>
      </c>
      <c r="Q30" s="25">
        <f t="shared" si="16"/>
        <v>0.70670613222235734</v>
      </c>
      <c r="R30" s="25">
        <f t="shared" si="16"/>
        <v>0.67285594741452814</v>
      </c>
      <c r="S30" s="25">
        <f t="shared" si="16"/>
        <v>0.83558177804783429</v>
      </c>
      <c r="T30" s="25">
        <f t="shared" si="16"/>
        <v>0.75499214372564083</v>
      </c>
      <c r="U30" s="25">
        <f t="shared" si="16"/>
        <v>0.63966394185416331</v>
      </c>
      <c r="V30" s="25">
        <f t="shared" si="16"/>
        <v>0.6935991179742742</v>
      </c>
      <c r="W30" s="25">
        <f t="shared" si="16"/>
        <v>0.73682269004749068</v>
      </c>
      <c r="X30" s="25">
        <f t="shared" si="16"/>
        <v>0.76863027954059959</v>
      </c>
      <c r="Y30" s="25">
        <f t="shared" ref="Y30:Z30" si="17">Y22/Y$26</f>
        <v>0.66199461886993349</v>
      </c>
      <c r="Z30" s="25">
        <f t="shared" si="17"/>
        <v>0.5843493770549324</v>
      </c>
    </row>
    <row r="31" spans="1:26" x14ac:dyDescent="0.25">
      <c r="A31" s="1" t="s">
        <v>2</v>
      </c>
      <c r="B31" s="25">
        <f t="shared" si="16"/>
        <v>0.19110488790463759</v>
      </c>
      <c r="C31" s="25">
        <f t="shared" si="16"/>
        <v>0.19666242652803798</v>
      </c>
      <c r="D31" s="25">
        <f t="shared" si="16"/>
        <v>0.19775641652140055</v>
      </c>
      <c r="E31" s="25">
        <f t="shared" si="16"/>
        <v>0.18137302088740542</v>
      </c>
      <c r="F31" s="25">
        <f t="shared" si="16"/>
        <v>0.19356925003349312</v>
      </c>
      <c r="G31" s="25">
        <f t="shared" si="16"/>
        <v>0.20893442833047382</v>
      </c>
      <c r="H31" s="25">
        <f t="shared" si="16"/>
        <v>0.17883205214879311</v>
      </c>
      <c r="I31" s="25">
        <f t="shared" si="16"/>
        <v>0.20401767857870898</v>
      </c>
      <c r="J31" s="25">
        <f t="shared" si="16"/>
        <v>0.18927569604579425</v>
      </c>
      <c r="K31" s="25">
        <f t="shared" si="16"/>
        <v>0.1935476805563254</v>
      </c>
      <c r="L31" s="25">
        <f t="shared" si="16"/>
        <v>0.1045494517904713</v>
      </c>
      <c r="M31" s="25">
        <f t="shared" si="16"/>
        <v>0.21606641801837537</v>
      </c>
      <c r="N31" s="25">
        <f t="shared" si="16"/>
        <v>0.23160151046126676</v>
      </c>
      <c r="O31" s="25">
        <f t="shared" si="16"/>
        <v>0.28788236676420409</v>
      </c>
      <c r="P31" s="25">
        <f t="shared" si="16"/>
        <v>0.24971870326047135</v>
      </c>
      <c r="Q31" s="25">
        <f t="shared" si="16"/>
        <v>0.23027653261121556</v>
      </c>
      <c r="R31" s="25">
        <f t="shared" si="16"/>
        <v>0.24946164002659146</v>
      </c>
      <c r="S31" s="25">
        <f t="shared" si="16"/>
        <v>0.13012213461081718</v>
      </c>
      <c r="T31" s="25">
        <f t="shared" si="16"/>
        <v>0.1840224462865141</v>
      </c>
      <c r="U31" s="25">
        <f t="shared" si="16"/>
        <v>0.28675675227125952</v>
      </c>
      <c r="V31" s="25">
        <f t="shared" si="16"/>
        <v>0.24278432404895944</v>
      </c>
      <c r="W31" s="25">
        <f t="shared" si="16"/>
        <v>0.22158119827413686</v>
      </c>
      <c r="X31" s="25">
        <f t="shared" si="16"/>
        <v>0.19531782707337236</v>
      </c>
      <c r="Y31" s="25">
        <f t="shared" ref="Y31:Z31" si="18">Y23/Y$26</f>
        <v>0.28151189600545123</v>
      </c>
      <c r="Z31" s="25">
        <f t="shared" si="18"/>
        <v>0.34639001936187824</v>
      </c>
    </row>
    <row r="32" spans="1:26" x14ac:dyDescent="0.25">
      <c r="A32" s="1" t="s">
        <v>3</v>
      </c>
      <c r="B32" s="25">
        <f t="shared" si="16"/>
        <v>3.6593540512758767E-2</v>
      </c>
      <c r="C32" s="25">
        <f t="shared" si="16"/>
        <v>3.6368220314463899E-2</v>
      </c>
      <c r="D32" s="25">
        <f t="shared" si="16"/>
        <v>3.6237871003249537E-2</v>
      </c>
      <c r="E32" s="25">
        <f t="shared" si="16"/>
        <v>3.5513651754445805E-2</v>
      </c>
      <c r="F32" s="25">
        <f t="shared" si="16"/>
        <v>3.724878842510583E-2</v>
      </c>
      <c r="G32" s="25">
        <f t="shared" si="16"/>
        <v>4.0087677637584668E-2</v>
      </c>
      <c r="H32" s="25">
        <f t="shared" si="16"/>
        <v>3.3106517894991215E-2</v>
      </c>
      <c r="I32" s="25">
        <f t="shared" si="16"/>
        <v>3.6927866859767594E-2</v>
      </c>
      <c r="J32" s="25">
        <f t="shared" si="16"/>
        <v>3.2674824913409735E-2</v>
      </c>
      <c r="K32" s="25">
        <f t="shared" si="16"/>
        <v>3.3652609239581029E-2</v>
      </c>
      <c r="L32" s="25">
        <f t="shared" si="16"/>
        <v>1.8170865509132678E-2</v>
      </c>
      <c r="M32" s="25">
        <f t="shared" si="16"/>
        <v>3.6988470075964189E-2</v>
      </c>
      <c r="N32" s="25">
        <f t="shared" si="16"/>
        <v>3.779815181102416E-2</v>
      </c>
      <c r="O32" s="25">
        <f t="shared" si="16"/>
        <v>4.9383384204642479E-2</v>
      </c>
      <c r="P32" s="25">
        <f t="shared" si="16"/>
        <v>4.5934737484042906E-2</v>
      </c>
      <c r="Q32" s="25">
        <f t="shared" si="16"/>
        <v>4.3437156879534158E-2</v>
      </c>
      <c r="R32" s="25">
        <f t="shared" si="16"/>
        <v>4.5530481914760723E-2</v>
      </c>
      <c r="S32" s="25">
        <f t="shared" si="16"/>
        <v>2.4532007287110306E-2</v>
      </c>
      <c r="T32" s="25">
        <f t="shared" si="16"/>
        <v>3.3784587579213536E-2</v>
      </c>
      <c r="U32" s="25">
        <f t="shared" si="16"/>
        <v>4.7623834207603535E-2</v>
      </c>
      <c r="V32" s="25">
        <f t="shared" si="16"/>
        <v>4.0185627610626586E-2</v>
      </c>
      <c r="W32" s="25">
        <f t="shared" si="16"/>
        <v>3.4970803880021717E-2</v>
      </c>
      <c r="X32" s="25">
        <f t="shared" si="16"/>
        <v>2.9343796670610118E-2</v>
      </c>
      <c r="Y32" s="25">
        <f t="shared" ref="Y32:Z32" si="19">Y24/Y$26</f>
        <v>4.0947355997079223E-2</v>
      </c>
      <c r="Z32" s="25">
        <f t="shared" si="19"/>
        <v>4.892739947578547E-2</v>
      </c>
    </row>
    <row r="33" spans="1:26" x14ac:dyDescent="0.25">
      <c r="A33" s="1" t="s">
        <v>4</v>
      </c>
      <c r="B33" s="25">
        <f t="shared" si="16"/>
        <v>8.9025809033430534E-3</v>
      </c>
      <c r="C33" s="25">
        <f t="shared" si="16"/>
        <v>8.7175756101638135E-3</v>
      </c>
      <c r="D33" s="25">
        <f t="shared" si="16"/>
        <v>6.2266084013237978E-3</v>
      </c>
      <c r="E33" s="25">
        <f t="shared" si="16"/>
        <v>6.3767942955297958E-3</v>
      </c>
      <c r="F33" s="25">
        <f t="shared" si="16"/>
        <v>7.4627291248453515E-3</v>
      </c>
      <c r="G33" s="25">
        <f t="shared" si="16"/>
        <v>6.2472253065439928E-3</v>
      </c>
      <c r="H33" s="25">
        <f t="shared" si="16"/>
        <v>5.1692077243115963E-3</v>
      </c>
      <c r="I33" s="25">
        <f t="shared" si="16"/>
        <v>6.002408546590913E-3</v>
      </c>
      <c r="J33" s="25">
        <f t="shared" si="16"/>
        <v>6.9933878072162914E-3</v>
      </c>
      <c r="K33" s="25">
        <f t="shared" si="16"/>
        <v>6.184405711733545E-3</v>
      </c>
      <c r="L33" s="25">
        <f t="shared" si="16"/>
        <v>3.3930104339993839E-3</v>
      </c>
      <c r="M33" s="25">
        <f t="shared" si="16"/>
        <v>1.4987396428864541E-2</v>
      </c>
      <c r="N33" s="25">
        <f t="shared" si="16"/>
        <v>1.104187254111158E-2</v>
      </c>
      <c r="O33" s="25">
        <f t="shared" si="16"/>
        <v>1.6655607724838709E-2</v>
      </c>
      <c r="P33" s="25">
        <f t="shared" si="16"/>
        <v>2.4484850064343221E-2</v>
      </c>
      <c r="Q33" s="25">
        <f t="shared" si="16"/>
        <v>1.9580178286892919E-2</v>
      </c>
      <c r="R33" s="25">
        <f t="shared" si="16"/>
        <v>3.2151930644119607E-2</v>
      </c>
      <c r="S33" s="25">
        <f t="shared" si="16"/>
        <v>9.764080054238216E-3</v>
      </c>
      <c r="T33" s="25">
        <f t="shared" si="16"/>
        <v>2.7200822408631396E-2</v>
      </c>
      <c r="U33" s="25">
        <f t="shared" si="16"/>
        <v>2.5955471666973613E-2</v>
      </c>
      <c r="V33" s="25">
        <f t="shared" si="16"/>
        <v>2.3430930366139802E-2</v>
      </c>
      <c r="W33" s="25">
        <f t="shared" si="16"/>
        <v>6.6253077983507713E-3</v>
      </c>
      <c r="X33" s="25">
        <f t="shared" si="16"/>
        <v>6.7080967154179829E-3</v>
      </c>
      <c r="Y33" s="25">
        <f t="shared" ref="Y33:Z33" si="20">Y25/Y$26</f>
        <v>1.5546129127536048E-2</v>
      </c>
      <c r="Z33" s="25">
        <f t="shared" si="20"/>
        <v>2.0333204107404062E-2</v>
      </c>
    </row>
    <row r="34" spans="1:26" x14ac:dyDescent="0.25">
      <c r="A34" s="1" t="s">
        <v>5</v>
      </c>
      <c r="B34" s="25">
        <f t="shared" si="16"/>
        <v>1</v>
      </c>
      <c r="C34" s="25">
        <f t="shared" si="16"/>
        <v>1</v>
      </c>
      <c r="D34" s="25">
        <f t="shared" si="16"/>
        <v>1</v>
      </c>
      <c r="E34" s="25">
        <f t="shared" si="16"/>
        <v>1</v>
      </c>
      <c r="F34" s="25">
        <f t="shared" si="16"/>
        <v>1</v>
      </c>
      <c r="G34" s="25">
        <f t="shared" si="16"/>
        <v>1</v>
      </c>
      <c r="H34" s="25">
        <f t="shared" si="16"/>
        <v>1</v>
      </c>
      <c r="I34" s="25">
        <f t="shared" si="16"/>
        <v>1</v>
      </c>
      <c r="J34" s="25">
        <f t="shared" si="16"/>
        <v>1</v>
      </c>
      <c r="K34" s="25">
        <f t="shared" si="16"/>
        <v>1</v>
      </c>
      <c r="L34" s="25">
        <f t="shared" si="16"/>
        <v>1</v>
      </c>
      <c r="M34" s="25">
        <f t="shared" si="16"/>
        <v>1</v>
      </c>
      <c r="N34" s="25">
        <f t="shared" si="16"/>
        <v>1</v>
      </c>
      <c r="O34" s="25">
        <f t="shared" si="16"/>
        <v>1</v>
      </c>
      <c r="P34" s="25">
        <f t="shared" si="16"/>
        <v>1</v>
      </c>
      <c r="Q34" s="25">
        <f t="shared" si="16"/>
        <v>1</v>
      </c>
      <c r="R34" s="25">
        <f t="shared" si="16"/>
        <v>1</v>
      </c>
      <c r="S34" s="25">
        <f t="shared" si="16"/>
        <v>1</v>
      </c>
      <c r="T34" s="25">
        <f t="shared" si="16"/>
        <v>1</v>
      </c>
      <c r="U34" s="25">
        <f t="shared" si="16"/>
        <v>1</v>
      </c>
      <c r="V34" s="25">
        <f t="shared" si="16"/>
        <v>1</v>
      </c>
      <c r="W34" s="25">
        <f t="shared" si="16"/>
        <v>1</v>
      </c>
      <c r="X34" s="25">
        <f>X26/X$26</f>
        <v>1</v>
      </c>
      <c r="Y34" s="25">
        <f t="shared" ref="Y34:Z34" si="21">Y26/Y$26</f>
        <v>1</v>
      </c>
      <c r="Z34" s="25">
        <f t="shared" si="21"/>
        <v>1</v>
      </c>
    </row>
    <row r="36" spans="1:26" x14ac:dyDescent="0.25">
      <c r="A36" t="s">
        <v>20</v>
      </c>
    </row>
    <row r="37" spans="1:26" x14ac:dyDescent="0.25">
      <c r="A37" s="1"/>
      <c r="B37" s="1">
        <v>1990</v>
      </c>
      <c r="C37" s="1">
        <v>1991</v>
      </c>
      <c r="D37" s="1">
        <v>1992</v>
      </c>
      <c r="E37" s="1">
        <v>1993</v>
      </c>
      <c r="F37" s="1">
        <v>1994</v>
      </c>
      <c r="G37" s="1">
        <v>1995</v>
      </c>
      <c r="H37" s="1">
        <v>1996</v>
      </c>
      <c r="I37" s="1">
        <v>1997</v>
      </c>
      <c r="J37" s="1">
        <v>1998</v>
      </c>
      <c r="K37" s="1">
        <v>1999</v>
      </c>
      <c r="L37" s="1" t="s">
        <v>7</v>
      </c>
      <c r="M37" s="1">
        <v>2001</v>
      </c>
      <c r="N37" s="1">
        <v>2002</v>
      </c>
      <c r="O37" s="1">
        <v>2003</v>
      </c>
      <c r="P37" s="1">
        <v>2004</v>
      </c>
      <c r="Q37" s="1">
        <v>2005</v>
      </c>
      <c r="R37" s="1">
        <v>2006</v>
      </c>
      <c r="S37" s="1">
        <v>2007</v>
      </c>
      <c r="T37" s="1">
        <v>2008</v>
      </c>
      <c r="U37" s="1">
        <v>2009</v>
      </c>
      <c r="V37" s="1">
        <v>2010</v>
      </c>
      <c r="W37" s="1">
        <v>2011</v>
      </c>
      <c r="X37" s="1">
        <v>2012</v>
      </c>
      <c r="Y37" s="1">
        <v>2013</v>
      </c>
      <c r="Z37" s="1">
        <v>2014</v>
      </c>
    </row>
    <row r="38" spans="1:26" x14ac:dyDescent="0.25">
      <c r="A38" s="1" t="s">
        <v>1</v>
      </c>
      <c r="B38" s="2">
        <f>B22*100/$L$22</f>
        <v>47.066655523479675</v>
      </c>
      <c r="C38" s="2">
        <f t="shared" ref="C38:K38" si="22">C22*100/$L$22</f>
        <v>46.848735100826801</v>
      </c>
      <c r="D38" s="2">
        <f t="shared" si="22"/>
        <v>47.671057316925264</v>
      </c>
      <c r="E38" s="2">
        <f t="shared" si="22"/>
        <v>53.105887892515931</v>
      </c>
      <c r="F38" s="2">
        <f t="shared" si="22"/>
        <v>48.339657349492697</v>
      </c>
      <c r="G38" s="2">
        <f t="shared" si="22"/>
        <v>43.827885376311947</v>
      </c>
      <c r="H38" s="2">
        <f t="shared" si="22"/>
        <v>54.352788014952345</v>
      </c>
      <c r="I38" s="2">
        <f t="shared" si="22"/>
        <v>45.328876529440976</v>
      </c>
      <c r="J38" s="2">
        <f t="shared" si="22"/>
        <v>48.873523924536215</v>
      </c>
      <c r="K38" s="2">
        <f t="shared" si="22"/>
        <v>47.658189372543447</v>
      </c>
      <c r="L38" s="3">
        <v>100</v>
      </c>
      <c r="M38" s="2">
        <f t="shared" ref="M38:X38" si="23">M22*100/$L$22</f>
        <v>40.935905353484081</v>
      </c>
      <c r="N38" s="2">
        <f t="shared" si="23"/>
        <v>37.0895289863237</v>
      </c>
      <c r="O38" s="2">
        <f t="shared" si="23"/>
        <v>26.637038054794676</v>
      </c>
      <c r="P38" s="2">
        <f t="shared" si="23"/>
        <v>32.253603948406287</v>
      </c>
      <c r="Q38" s="2">
        <f t="shared" si="23"/>
        <v>36.534944025720435</v>
      </c>
      <c r="R38" s="2">
        <f t="shared" si="23"/>
        <v>32.743314265382999</v>
      </c>
      <c r="S38" s="2">
        <f t="shared" si="23"/>
        <v>77.692458724810095</v>
      </c>
      <c r="T38" s="2">
        <f t="shared" si="23"/>
        <v>51.947319237503969</v>
      </c>
      <c r="U38" s="2">
        <f t="shared" si="23"/>
        <v>28.871727153309717</v>
      </c>
      <c r="V38" s="2">
        <f t="shared" si="23"/>
        <v>38.637257095126628</v>
      </c>
      <c r="W38" s="2">
        <f t="shared" si="23"/>
        <v>47.316557761865326</v>
      </c>
      <c r="X38" s="2">
        <f t="shared" si="23"/>
        <v>56.425316164303297</v>
      </c>
      <c r="Y38" s="2">
        <f t="shared" ref="Y38:Z38" si="24">Y22*100/$L$22</f>
        <v>34.034134602946516</v>
      </c>
      <c r="Z38" s="2">
        <f t="shared" si="24"/>
        <v>25.285601273805998</v>
      </c>
    </row>
    <row r="39" spans="1:26" x14ac:dyDescent="0.25">
      <c r="A39" s="1" t="s">
        <v>2</v>
      </c>
      <c r="B39" s="2">
        <f t="shared" ref="B39:K39" si="25">B23*100/$L$23</f>
        <v>98.484278807186328</v>
      </c>
      <c r="C39" s="2">
        <f t="shared" si="25"/>
        <v>101.56385620507426</v>
      </c>
      <c r="D39" s="2">
        <f t="shared" si="25"/>
        <v>103.71256590647535</v>
      </c>
      <c r="E39" s="2">
        <f t="shared" si="25"/>
        <v>103.65135517770757</v>
      </c>
      <c r="F39" s="2">
        <f t="shared" si="25"/>
        <v>102.67822915192875</v>
      </c>
      <c r="G39" s="2">
        <f t="shared" si="25"/>
        <v>102.77669394308225</v>
      </c>
      <c r="H39" s="2">
        <f t="shared" si="25"/>
        <v>103.77639111185439</v>
      </c>
      <c r="I39" s="2">
        <f t="shared" si="25"/>
        <v>102.64814845573046</v>
      </c>
      <c r="J39" s="2">
        <f t="shared" si="25"/>
        <v>100.28036121437253</v>
      </c>
      <c r="K39" s="2">
        <f t="shared" si="25"/>
        <v>100.57299438420284</v>
      </c>
      <c r="L39" s="3">
        <v>100</v>
      </c>
      <c r="M39" s="2">
        <f t="shared" ref="M39:X39" si="26">M23*100/$L$23</f>
        <v>101.00410740965179</v>
      </c>
      <c r="N39" s="2">
        <f t="shared" si="26"/>
        <v>99.783785276963812</v>
      </c>
      <c r="O39" s="2">
        <f t="shared" si="26"/>
        <v>99.208519284354807</v>
      </c>
      <c r="P39" s="2">
        <f t="shared" si="26"/>
        <v>99.024371380070292</v>
      </c>
      <c r="Q39" s="2">
        <f t="shared" si="26"/>
        <v>99.506768797987661</v>
      </c>
      <c r="R39" s="2">
        <f t="shared" si="26"/>
        <v>101.47000227096036</v>
      </c>
      <c r="S39" s="2">
        <f t="shared" si="26"/>
        <v>101.12870369744309</v>
      </c>
      <c r="T39" s="2">
        <f t="shared" si="26"/>
        <v>105.83391546404987</v>
      </c>
      <c r="U39" s="2">
        <f t="shared" si="26"/>
        <v>108.18521285110522</v>
      </c>
      <c r="V39" s="2">
        <f t="shared" si="26"/>
        <v>113.04510293010628</v>
      </c>
      <c r="W39" s="2">
        <f t="shared" si="26"/>
        <v>118.93684500788152</v>
      </c>
      <c r="X39" s="2">
        <f t="shared" si="26"/>
        <v>119.84826524251443</v>
      </c>
      <c r="Y39" s="2">
        <f t="shared" ref="Y39:Z39" si="27">Y23*100/$L$23</f>
        <v>120.97353200672815</v>
      </c>
      <c r="Z39" s="2">
        <f t="shared" si="27"/>
        <v>125.28510058447753</v>
      </c>
    </row>
    <row r="40" spans="1:26" x14ac:dyDescent="0.25">
      <c r="A40" s="1" t="s">
        <v>3</v>
      </c>
      <c r="B40" s="2">
        <f t="shared" ref="B40:K40" si="28">B24*100/$L$24</f>
        <v>108.50398538732271</v>
      </c>
      <c r="C40" s="2">
        <f t="shared" si="28"/>
        <v>108.0652304003074</v>
      </c>
      <c r="D40" s="2">
        <f t="shared" si="28"/>
        <v>109.34769076907381</v>
      </c>
      <c r="E40" s="2">
        <f t="shared" si="28"/>
        <v>116.77335975075081</v>
      </c>
      <c r="F40" s="2">
        <f t="shared" si="28"/>
        <v>113.68424965757231</v>
      </c>
      <c r="G40" s="2">
        <f t="shared" si="28"/>
        <v>113.45971220615681</v>
      </c>
      <c r="H40" s="2">
        <f t="shared" si="28"/>
        <v>110.53831854816301</v>
      </c>
      <c r="I40" s="2">
        <f t="shared" si="28"/>
        <v>106.90147208920979</v>
      </c>
      <c r="J40" s="2">
        <f t="shared" si="28"/>
        <v>99.604842422111261</v>
      </c>
      <c r="K40" s="2">
        <f t="shared" si="28"/>
        <v>100.61397289807191</v>
      </c>
      <c r="L40" s="3">
        <v>100</v>
      </c>
      <c r="M40" s="2">
        <f t="shared" ref="M40:X40" si="29">M24*100/$L$24</f>
        <v>99.486528576967928</v>
      </c>
      <c r="N40" s="2">
        <f t="shared" si="29"/>
        <v>93.699073856606702</v>
      </c>
      <c r="O40" s="2">
        <f t="shared" si="29"/>
        <v>97.917630986346595</v>
      </c>
      <c r="P40" s="2">
        <f t="shared" si="29"/>
        <v>104.80413255216445</v>
      </c>
      <c r="Q40" s="2">
        <f t="shared" si="29"/>
        <v>107.99669866873973</v>
      </c>
      <c r="R40" s="2">
        <f t="shared" si="29"/>
        <v>106.5570748455325</v>
      </c>
      <c r="S40" s="2">
        <f t="shared" si="29"/>
        <v>109.69895542799044</v>
      </c>
      <c r="T40" s="2">
        <f t="shared" si="29"/>
        <v>111.7940865335536</v>
      </c>
      <c r="U40" s="2">
        <f t="shared" si="29"/>
        <v>103.37719747809909</v>
      </c>
      <c r="V40" s="2">
        <f t="shared" si="29"/>
        <v>107.65842276293601</v>
      </c>
      <c r="W40" s="2">
        <f t="shared" si="29"/>
        <v>108.00286317972252</v>
      </c>
      <c r="X40" s="2">
        <f t="shared" si="29"/>
        <v>103.59822600649787</v>
      </c>
      <c r="Y40" s="2">
        <f t="shared" ref="Y40:Z40" si="30">Y24*100/$L$24</f>
        <v>101.24314303657421</v>
      </c>
      <c r="Z40" s="2">
        <f t="shared" si="30"/>
        <v>101.81982240139723</v>
      </c>
    </row>
    <row r="41" spans="1:26" x14ac:dyDescent="0.25">
      <c r="A41" s="1" t="s">
        <v>4</v>
      </c>
      <c r="B41" s="2">
        <f t="shared" ref="B41:J41" si="31">B25*100/$L$25</f>
        <v>141.36685866960198</v>
      </c>
      <c r="C41" s="2">
        <f t="shared" si="31"/>
        <v>138.72351231484993</v>
      </c>
      <c r="D41" s="2">
        <f t="shared" si="31"/>
        <v>100.62106584602252</v>
      </c>
      <c r="E41" s="2">
        <f t="shared" si="31"/>
        <v>112.29004876732931</v>
      </c>
      <c r="F41" s="2">
        <f t="shared" si="31"/>
        <v>121.97652192257205</v>
      </c>
      <c r="G41" s="2">
        <f t="shared" si="31"/>
        <v>94.690926984374784</v>
      </c>
      <c r="H41" s="2">
        <f t="shared" si="31"/>
        <v>92.430170233599995</v>
      </c>
      <c r="I41" s="2">
        <f t="shared" si="31"/>
        <v>93.056225949199188</v>
      </c>
      <c r="J41" s="2">
        <f t="shared" si="31"/>
        <v>114.1682159141268</v>
      </c>
      <c r="K41" s="2">
        <f>K25*100/$L$25</f>
        <v>99.021145683935742</v>
      </c>
      <c r="L41" s="3">
        <v>100</v>
      </c>
      <c r="M41" s="2">
        <f>M25*100/$L$25</f>
        <v>215.88105040212915</v>
      </c>
      <c r="N41" s="2">
        <f t="shared" ref="N41:X41" si="32">N25*100/$L$25</f>
        <v>146.58781849324711</v>
      </c>
      <c r="O41" s="2">
        <f t="shared" si="32"/>
        <v>176.86054203816906</v>
      </c>
      <c r="P41" s="2">
        <f t="shared" si="32"/>
        <v>299.17481884550227</v>
      </c>
      <c r="Q41" s="2">
        <f t="shared" si="32"/>
        <v>260.70907528823915</v>
      </c>
      <c r="R41" s="2">
        <f t="shared" si="32"/>
        <v>402.97445631418606</v>
      </c>
      <c r="S41" s="2">
        <f t="shared" si="32"/>
        <v>233.82511544631419</v>
      </c>
      <c r="T41" s="2">
        <f t="shared" si="32"/>
        <v>482.02844126849413</v>
      </c>
      <c r="U41" s="2">
        <f t="shared" si="32"/>
        <v>301.73086718498735</v>
      </c>
      <c r="V41" s="2">
        <f t="shared" si="32"/>
        <v>336.16864968694756</v>
      </c>
      <c r="W41" s="2">
        <f t="shared" si="32"/>
        <v>109.57869691285177</v>
      </c>
      <c r="X41" s="2">
        <f t="shared" si="32"/>
        <v>126.83109686720179</v>
      </c>
      <c r="Y41" s="2">
        <f t="shared" ref="Y41:Z41" si="33">Y25*100/$L$25</f>
        <v>205.85074559026447</v>
      </c>
      <c r="Z41" s="2">
        <f t="shared" si="33"/>
        <v>226.6086277315213</v>
      </c>
    </row>
    <row r="42" spans="1:26" x14ac:dyDescent="0.25">
      <c r="A42" s="1" t="s">
        <v>5</v>
      </c>
      <c r="B42" s="2">
        <f t="shared" ref="B42:J42" si="34">B26*100/$L$26</f>
        <v>53.878670881559358</v>
      </c>
      <c r="C42" s="2">
        <f t="shared" si="34"/>
        <v>53.99325979766099</v>
      </c>
      <c r="D42" s="2">
        <f t="shared" si="34"/>
        <v>54.830544060408378</v>
      </c>
      <c r="E42" s="2">
        <f t="shared" si="34"/>
        <v>59.748094331494137</v>
      </c>
      <c r="F42" s="2">
        <f t="shared" si="34"/>
        <v>55.457943690917233</v>
      </c>
      <c r="G42" s="2">
        <f t="shared" si="34"/>
        <v>51.428800387030655</v>
      </c>
      <c r="H42" s="2">
        <f t="shared" si="34"/>
        <v>60.670135298288791</v>
      </c>
      <c r="I42" s="2">
        <f t="shared" si="34"/>
        <v>52.602341733896651</v>
      </c>
      <c r="J42" s="2">
        <f t="shared" si="34"/>
        <v>55.391458118196425</v>
      </c>
      <c r="K42" s="2">
        <f>K26*100/$L$26</f>
        <v>54.326930695170844</v>
      </c>
      <c r="L42" s="3">
        <v>100</v>
      </c>
      <c r="M42" s="2">
        <f>M26*100/$L$26</f>
        <v>48.873509151093096</v>
      </c>
      <c r="N42" s="2">
        <f t="shared" ref="N42:Z42" si="35">N26*100/$L$26</f>
        <v>45.044352377094626</v>
      </c>
      <c r="O42" s="2">
        <f t="shared" si="35"/>
        <v>36.029286616985665</v>
      </c>
      <c r="P42" s="2">
        <f t="shared" si="35"/>
        <v>41.45842344409283</v>
      </c>
      <c r="Q42" s="2">
        <f t="shared" si="35"/>
        <v>45.177760882978014</v>
      </c>
      <c r="R42" s="2">
        <f t="shared" si="35"/>
        <v>42.526109863929193</v>
      </c>
      <c r="S42" s="2">
        <f t="shared" si="35"/>
        <v>81.254050769082156</v>
      </c>
      <c r="T42" s="2">
        <f t="shared" si="35"/>
        <v>60.127870626054026</v>
      </c>
      <c r="U42" s="2">
        <f t="shared" si="35"/>
        <v>39.443551392711633</v>
      </c>
      <c r="V42" s="2">
        <f t="shared" si="35"/>
        <v>48.680258024223399</v>
      </c>
      <c r="W42" s="2">
        <f t="shared" si="35"/>
        <v>56.118398312288868</v>
      </c>
      <c r="X42" s="2">
        <f t="shared" si="35"/>
        <v>64.152210870321028</v>
      </c>
      <c r="Y42" s="2">
        <f t="shared" si="35"/>
        <v>44.927822347569808</v>
      </c>
      <c r="Z42" s="2">
        <f t="shared" si="35"/>
        <v>37.814278274389359</v>
      </c>
    </row>
    <row r="45" spans="1:26" x14ac:dyDescent="0.25">
      <c r="A45" t="s">
        <v>21</v>
      </c>
    </row>
    <row r="46" spans="1:26" x14ac:dyDescent="0.25">
      <c r="A46" s="1"/>
      <c r="B46" s="21" t="s">
        <v>12</v>
      </c>
      <c r="C46" s="1">
        <v>1991</v>
      </c>
      <c r="D46" s="1">
        <v>1992</v>
      </c>
      <c r="E46" s="1">
        <v>1993</v>
      </c>
      <c r="F46" s="1">
        <v>1994</v>
      </c>
      <c r="G46" s="1">
        <v>1995</v>
      </c>
      <c r="H46" s="1">
        <v>1996</v>
      </c>
      <c r="I46" s="1">
        <v>1997</v>
      </c>
      <c r="J46" s="1">
        <v>1998</v>
      </c>
      <c r="K46" s="1">
        <v>1999</v>
      </c>
      <c r="L46" s="21">
        <v>2000</v>
      </c>
      <c r="M46" s="1">
        <v>2001</v>
      </c>
      <c r="N46" s="1">
        <v>2002</v>
      </c>
      <c r="O46" s="1">
        <v>2003</v>
      </c>
      <c r="P46" s="1">
        <v>2004</v>
      </c>
      <c r="Q46" s="1">
        <v>2005</v>
      </c>
      <c r="R46" s="1">
        <v>2006</v>
      </c>
      <c r="S46" s="1">
        <v>2007</v>
      </c>
      <c r="T46" s="1">
        <v>2008</v>
      </c>
      <c r="U46" s="1">
        <v>2009</v>
      </c>
      <c r="V46" s="1">
        <v>2010</v>
      </c>
      <c r="W46" s="1">
        <v>2011</v>
      </c>
      <c r="X46" s="1">
        <v>2012</v>
      </c>
      <c r="Y46" s="1">
        <v>2013</v>
      </c>
      <c r="Z46" s="1">
        <v>2014</v>
      </c>
    </row>
    <row r="47" spans="1:26" x14ac:dyDescent="0.25">
      <c r="A47" s="1" t="s">
        <v>5</v>
      </c>
      <c r="B47" s="3">
        <v>100</v>
      </c>
      <c r="C47" s="2">
        <f>C9*100/$B$9</f>
        <v>100.21267955245878</v>
      </c>
      <c r="D47" s="2">
        <f t="shared" ref="D47:Z47" si="36">D9*100/$B$9</f>
        <v>101.76669758788503</v>
      </c>
      <c r="E47" s="2">
        <f t="shared" si="36"/>
        <v>110.89377921522497</v>
      </c>
      <c r="F47" s="2">
        <f t="shared" si="36"/>
        <v>102.9311651225205</v>
      </c>
      <c r="G47" s="2">
        <f t="shared" si="36"/>
        <v>95.452986396204508</v>
      </c>
      <c r="H47" s="2">
        <f t="shared" si="36"/>
        <v>112.60510756039065</v>
      </c>
      <c r="I47" s="2">
        <f t="shared" si="36"/>
        <v>97.631104986853828</v>
      </c>
      <c r="J47" s="2">
        <f t="shared" si="36"/>
        <v>102.807766435001</v>
      </c>
      <c r="K47" s="2">
        <f t="shared" si="36"/>
        <v>100.83198008836723</v>
      </c>
      <c r="L47" s="2">
        <f t="shared" si="36"/>
        <v>185.60220280828469</v>
      </c>
      <c r="M47" s="2">
        <f t="shared" si="36"/>
        <v>90.710309574137355</v>
      </c>
      <c r="N47" s="2">
        <f t="shared" si="36"/>
        <v>83.603310252613582</v>
      </c>
      <c r="O47" s="2">
        <f t="shared" si="36"/>
        <v>66.871149617235915</v>
      </c>
      <c r="P47" s="2">
        <f t="shared" si="36"/>
        <v>76.947747161822633</v>
      </c>
      <c r="Q47" s="2">
        <f t="shared" si="36"/>
        <v>83.850919378266738</v>
      </c>
      <c r="R47" s="2">
        <f t="shared" si="36"/>
        <v>78.929396676123773</v>
      </c>
      <c r="S47" s="2">
        <f t="shared" si="36"/>
        <v>150.80930809837847</v>
      </c>
      <c r="T47" s="2">
        <f t="shared" si="36"/>
        <v>111.59865238367182</v>
      </c>
      <c r="U47" s="2">
        <f t="shared" si="36"/>
        <v>73.208100250690663</v>
      </c>
      <c r="V47" s="2">
        <f t="shared" si="36"/>
        <v>90.35163122571538</v>
      </c>
      <c r="W47" s="2">
        <f t="shared" si="36"/>
        <v>104.15698344833538</v>
      </c>
      <c r="X47" s="2">
        <f t="shared" si="36"/>
        <v>119.06791652553167</v>
      </c>
      <c r="Y47" s="2">
        <f t="shared" si="36"/>
        <v>83.387027950882342</v>
      </c>
      <c r="Z47" s="2">
        <f t="shared" si="36"/>
        <v>70.184133453321238</v>
      </c>
    </row>
    <row r="49" spans="1:1" x14ac:dyDescent="0.25">
      <c r="A49" s="26" t="s">
        <v>22</v>
      </c>
    </row>
    <row r="139" spans="17:17" x14ac:dyDescent="0.25">
      <c r="Q139">
        <f>100-81.1</f>
        <v>18.900000000000006</v>
      </c>
    </row>
  </sheetData>
  <pageMargins left="0.7" right="0.7" top="0.75" bottom="0.75" header="0.3" footer="0.3"/>
  <pageSetup paperSize="9" scale="2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 Nikolovska</dc:creator>
  <cp:lastModifiedBy>Katerina Nikolovska</cp:lastModifiedBy>
  <cp:lastPrinted>2013-05-29T10:05:38Z</cp:lastPrinted>
  <dcterms:created xsi:type="dcterms:W3CDTF">2013-04-26T09:20:53Z</dcterms:created>
  <dcterms:modified xsi:type="dcterms:W3CDTF">2018-02-15T08:57:54Z</dcterms:modified>
</cp:coreProperties>
</file>